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36Cl Cronu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8" i="1" l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180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X3" i="1" l="1"/>
  <c r="AC3" i="1" s="1"/>
  <c r="O272" i="1" l="1"/>
  <c r="O247" i="1"/>
  <c r="O239" i="1"/>
  <c r="O111" i="1"/>
  <c r="O109" i="1"/>
  <c r="O107" i="1"/>
  <c r="O105" i="1"/>
  <c r="O101" i="1"/>
  <c r="O99" i="1"/>
  <c r="O97" i="1"/>
  <c r="O95" i="1"/>
  <c r="O93" i="1"/>
  <c r="O90" i="1"/>
  <c r="O88" i="1"/>
</calcChain>
</file>

<file path=xl/sharedStrings.xml><?xml version="1.0" encoding="utf-8"?>
<sst xmlns="http://schemas.openxmlformats.org/spreadsheetml/2006/main" count="963" uniqueCount="350">
  <si>
    <t>Name</t>
  </si>
  <si>
    <t>latitude</t>
  </si>
  <si>
    <t>longitude</t>
  </si>
  <si>
    <t>elevation</t>
  </si>
  <si>
    <t>Pressure</t>
  </si>
  <si>
    <t>sample thickness</t>
  </si>
  <si>
    <t>bulk density</t>
  </si>
  <si>
    <t>Shielding</t>
  </si>
  <si>
    <t>Erosion rate</t>
  </si>
  <si>
    <t>Conc. Cl-36</t>
  </si>
  <si>
    <t>inheritance</t>
  </si>
  <si>
    <t>Lambda Effective</t>
  </si>
  <si>
    <t>Depth to Top of sample</t>
  </si>
  <si>
    <t>Year Collected</t>
  </si>
  <si>
    <t>Water content in pores</t>
  </si>
  <si>
    <t>SiO2 [%]</t>
  </si>
  <si>
    <t>TiO2 [%]</t>
  </si>
  <si>
    <t>Al2O3 [%]</t>
  </si>
  <si>
    <t>Fe2O3 [%]</t>
  </si>
  <si>
    <t>MnO [%]</t>
  </si>
  <si>
    <t>MgO [%]</t>
  </si>
  <si>
    <t>CaO [%]</t>
  </si>
  <si>
    <t>Na2O [%]</t>
  </si>
  <si>
    <t>K2O [%]</t>
  </si>
  <si>
    <t>P2O5 [%]</t>
  </si>
  <si>
    <t>Analytical Water</t>
  </si>
  <si>
    <t>CO2 [%]</t>
  </si>
  <si>
    <t>Cl (ppm)</t>
  </si>
  <si>
    <t>B (ppm)</t>
  </si>
  <si>
    <t>Sm (ppm)</t>
  </si>
  <si>
    <t>Gd (ppm)</t>
  </si>
  <si>
    <t>U (ppm)</t>
  </si>
  <si>
    <t>Th (ppm)</t>
  </si>
  <si>
    <t>Cr(ppm)</t>
  </si>
  <si>
    <t>Li(ppm)</t>
  </si>
  <si>
    <t>Target K2O[%]</t>
  </si>
  <si>
    <t>Target CaO[%]</t>
  </si>
  <si>
    <t>Target TiO2[%]</t>
  </si>
  <si>
    <t>Target Fe2O3[%]</t>
  </si>
  <si>
    <t>Target Cl[ppm]</t>
  </si>
  <si>
    <t>latitude +/-</t>
  </si>
  <si>
    <t>longitude +/-</t>
  </si>
  <si>
    <t>elevation +/-</t>
  </si>
  <si>
    <t>Pressure +/-</t>
  </si>
  <si>
    <t>sample thickness +/-</t>
  </si>
  <si>
    <t>bulk density +/-</t>
  </si>
  <si>
    <t>Shielding +/-</t>
  </si>
  <si>
    <t>Erosion rate +/-</t>
  </si>
  <si>
    <t>Conc. Cl-36 +/-</t>
  </si>
  <si>
    <t>inheritance +/-</t>
  </si>
  <si>
    <t>Lambda Effective +/-</t>
  </si>
  <si>
    <t>Depth to Top of sample +/-</t>
  </si>
  <si>
    <t>Year Collected +/-</t>
  </si>
  <si>
    <t>Covar</t>
  </si>
  <si>
    <t>-</t>
  </si>
  <si>
    <t>dd</t>
  </si>
  <si>
    <t>m</t>
  </si>
  <si>
    <t>hPa</t>
  </si>
  <si>
    <t>cm</t>
  </si>
  <si>
    <t>g/cm3</t>
  </si>
  <si>
    <t>unitless</t>
  </si>
  <si>
    <t>mm/kyr</t>
  </si>
  <si>
    <t>at Cl-36/g sample</t>
  </si>
  <si>
    <t>at Cl-36/g</t>
  </si>
  <si>
    <t>g/cm2</t>
  </si>
  <si>
    <t>Year AD</t>
  </si>
  <si>
    <t>Volumetric fraction</t>
  </si>
  <si>
    <t>bulk rock weight%</t>
  </si>
  <si>
    <t>target weight%</t>
  </si>
  <si>
    <t>bulk rock weight  %</t>
  </si>
  <si>
    <t>bulk rock ppm</t>
  </si>
  <si>
    <t>target weight %</t>
  </si>
  <si>
    <t>target ppm</t>
  </si>
  <si>
    <t>NE2</t>
  </si>
  <si>
    <t>NE3</t>
  </si>
  <si>
    <t>CA1</t>
  </si>
  <si>
    <t>CA3</t>
  </si>
  <si>
    <t>AL1</t>
  </si>
  <si>
    <t>AL4</t>
  </si>
  <si>
    <t>SB2</t>
  </si>
  <si>
    <t>SB5</t>
  </si>
  <si>
    <t>SB7</t>
  </si>
  <si>
    <t>GL1</t>
  </si>
  <si>
    <t>GL3</t>
  </si>
  <si>
    <t>GL4</t>
  </si>
  <si>
    <t>LF1</t>
  </si>
  <si>
    <t>LF2</t>
  </si>
  <si>
    <t>CO1</t>
  </si>
  <si>
    <t>VE1</t>
  </si>
  <si>
    <t>VE2</t>
  </si>
  <si>
    <t>VE4</t>
  </si>
  <si>
    <t>VE5</t>
  </si>
  <si>
    <t>LU1</t>
  </si>
  <si>
    <t>LU2</t>
  </si>
  <si>
    <t>LU3</t>
  </si>
  <si>
    <t>SV1</t>
  </si>
  <si>
    <t>SV3</t>
  </si>
  <si>
    <t>SV4</t>
  </si>
  <si>
    <t>MAY01C-A</t>
  </si>
  <si>
    <t>PLCR-01A</t>
  </si>
  <si>
    <t>PLCR-01B</t>
  </si>
  <si>
    <t>PLCR-02A</t>
  </si>
  <si>
    <t>PLCR-02B</t>
  </si>
  <si>
    <t>PLCR-03A</t>
  </si>
  <si>
    <t>PLCR-03B</t>
  </si>
  <si>
    <t>PLCR-08A</t>
  </si>
  <si>
    <t>PLCR-08B</t>
  </si>
  <si>
    <t>PHA01C-A</t>
  </si>
  <si>
    <t>PHA01C-B</t>
  </si>
  <si>
    <t>PHA02C-A</t>
  </si>
  <si>
    <t>PHA02C-B</t>
  </si>
  <si>
    <t>VID03C-A</t>
  </si>
  <si>
    <t>VID03C-B</t>
  </si>
  <si>
    <t>VID04C-A</t>
  </si>
  <si>
    <t>BRO1B-G</t>
  </si>
  <si>
    <t>ORM01B-G</t>
  </si>
  <si>
    <t>ORM02B-G</t>
  </si>
  <si>
    <t>ORM02B-S</t>
  </si>
  <si>
    <t>ORM03B-G</t>
  </si>
  <si>
    <t>ORM03B-S</t>
  </si>
  <si>
    <t>PLBS-1G</t>
  </si>
  <si>
    <t>PLBS-1S</t>
  </si>
  <si>
    <t>PLBS-2S</t>
  </si>
  <si>
    <t>PLBS-3G</t>
  </si>
  <si>
    <t>PLBS-4G</t>
  </si>
  <si>
    <t>PLS-E1</t>
  </si>
  <si>
    <t>PLS-E2</t>
  </si>
  <si>
    <t>REC01B-S</t>
  </si>
  <si>
    <t>REC02B-G</t>
  </si>
  <si>
    <t>REC02B-S</t>
  </si>
  <si>
    <t>ROQ01B-G</t>
  </si>
  <si>
    <t>ROQ01B-S</t>
  </si>
  <si>
    <t>TAP01B-G</t>
  </si>
  <si>
    <t>TAP01B-S</t>
  </si>
  <si>
    <t>TAP02B-G</t>
  </si>
  <si>
    <t>TAP02B-S</t>
  </si>
  <si>
    <t>VID01B-S</t>
  </si>
  <si>
    <t>VID02B-S</t>
  </si>
  <si>
    <t>SQ1</t>
  </si>
  <si>
    <t>SQ2</t>
  </si>
  <si>
    <t>SQ3</t>
  </si>
  <si>
    <t>SQ4</t>
  </si>
  <si>
    <t>SQ5</t>
  </si>
  <si>
    <t>SQ6a</t>
  </si>
  <si>
    <t>SQ7</t>
  </si>
  <si>
    <t>SQ8</t>
  </si>
  <si>
    <t>SQ9</t>
  </si>
  <si>
    <t>SQ10</t>
  </si>
  <si>
    <t>SQ11</t>
  </si>
  <si>
    <t>SQ12</t>
  </si>
  <si>
    <t>SQ13</t>
  </si>
  <si>
    <t>SQ14</t>
  </si>
  <si>
    <t>SQ15</t>
  </si>
  <si>
    <t>SQ16</t>
  </si>
  <si>
    <t>SQ17</t>
  </si>
  <si>
    <t>SQ18</t>
  </si>
  <si>
    <t>SQ19</t>
  </si>
  <si>
    <t>UB1</t>
  </si>
  <si>
    <t>UB2</t>
  </si>
  <si>
    <t>UB3</t>
  </si>
  <si>
    <t>UB4</t>
  </si>
  <si>
    <t>UB5</t>
  </si>
  <si>
    <t>UB7</t>
  </si>
  <si>
    <t>UB8</t>
  </si>
  <si>
    <t>UB9</t>
  </si>
  <si>
    <t>UB10</t>
  </si>
  <si>
    <t>UB11</t>
  </si>
  <si>
    <t>UB12</t>
  </si>
  <si>
    <t>UB13</t>
  </si>
  <si>
    <t>UB14</t>
  </si>
  <si>
    <t>UB15</t>
  </si>
  <si>
    <t>UB16</t>
  </si>
  <si>
    <t>UB17</t>
  </si>
  <si>
    <t>UB18</t>
  </si>
  <si>
    <t>UB19</t>
  </si>
  <si>
    <t>UB20</t>
  </si>
  <si>
    <t>UB21</t>
  </si>
  <si>
    <t>UB22</t>
  </si>
  <si>
    <t>UB23</t>
  </si>
  <si>
    <t>UB24</t>
  </si>
  <si>
    <t>UB25</t>
  </si>
  <si>
    <t>UB26</t>
  </si>
  <si>
    <t>SQSED1</t>
  </si>
  <si>
    <t>SQSED2</t>
  </si>
  <si>
    <t>SQSED3</t>
  </si>
  <si>
    <t>SQSED4</t>
  </si>
  <si>
    <t>SQSED5</t>
  </si>
  <si>
    <t>SQSED6</t>
  </si>
  <si>
    <t>SQSED7</t>
  </si>
  <si>
    <t>AR7</t>
  </si>
  <si>
    <t>AR16</t>
  </si>
  <si>
    <t>AR18</t>
  </si>
  <si>
    <t>AR31</t>
  </si>
  <si>
    <t>AR32</t>
  </si>
  <si>
    <t>AR33</t>
  </si>
  <si>
    <t>AR1</t>
  </si>
  <si>
    <t>AR2</t>
  </si>
  <si>
    <t>AR4</t>
  </si>
  <si>
    <t>AR5</t>
  </si>
  <si>
    <t>AR6</t>
  </si>
  <si>
    <t>AR9</t>
  </si>
  <si>
    <t>AR11</t>
  </si>
  <si>
    <t>AR12</t>
  </si>
  <si>
    <t>AR13</t>
  </si>
  <si>
    <t>AR14</t>
  </si>
  <si>
    <t>AR15</t>
  </si>
  <si>
    <t>AR25</t>
  </si>
  <si>
    <t>AR26</t>
  </si>
  <si>
    <t>AR27</t>
  </si>
  <si>
    <t>AR28</t>
  </si>
  <si>
    <t>AR41</t>
  </si>
  <si>
    <t>AR42</t>
  </si>
  <si>
    <t>AR43</t>
  </si>
  <si>
    <t>AR44</t>
  </si>
  <si>
    <t>AR45</t>
  </si>
  <si>
    <t>AR19</t>
  </si>
  <si>
    <t>AR21</t>
  </si>
  <si>
    <t>AR23</t>
  </si>
  <si>
    <t>AR24</t>
  </si>
  <si>
    <t>AR30</t>
  </si>
  <si>
    <t>AR38</t>
  </si>
  <si>
    <t>AR39</t>
  </si>
  <si>
    <t>AR40</t>
  </si>
  <si>
    <t>ARSED1</t>
  </si>
  <si>
    <t>ARSED2</t>
  </si>
  <si>
    <t>ARSED3</t>
  </si>
  <si>
    <t>ARSED4</t>
  </si>
  <si>
    <t>ARSED5</t>
  </si>
  <si>
    <t>Nt-2A</t>
  </si>
  <si>
    <t>Nt-3.2A</t>
  </si>
  <si>
    <t>Sb-1A</t>
  </si>
  <si>
    <t>Sb-3.2A</t>
  </si>
  <si>
    <t>Iz-3A</t>
  </si>
  <si>
    <t>Iz-5A</t>
  </si>
  <si>
    <t>Tn-2A</t>
  </si>
  <si>
    <t>Tn-3A</t>
  </si>
  <si>
    <t>Ab-2A</t>
  </si>
  <si>
    <t>Ab-3A</t>
  </si>
  <si>
    <t>Ab-4A</t>
  </si>
  <si>
    <t>Ak-1D</t>
  </si>
  <si>
    <t>Ak-4A</t>
  </si>
  <si>
    <t>Hr-3B</t>
  </si>
  <si>
    <t>Hd-1B</t>
  </si>
  <si>
    <t>Ym-2B</t>
  </si>
  <si>
    <t>GZCl-3</t>
  </si>
  <si>
    <t>GZCl-4</t>
  </si>
  <si>
    <t>GZCl-5</t>
  </si>
  <si>
    <t>GZCl-7</t>
  </si>
  <si>
    <t>GZCl-9</t>
  </si>
  <si>
    <t>GZCl-10</t>
  </si>
  <si>
    <t>Cl-617-2</t>
  </si>
  <si>
    <t>Cl-617-3</t>
  </si>
  <si>
    <t>Cl-617-6</t>
  </si>
  <si>
    <t>Cl-617-8</t>
  </si>
  <si>
    <t>Cl-617-10</t>
  </si>
  <si>
    <t>Cl-617-15</t>
  </si>
  <si>
    <t>WC-616-8</t>
  </si>
  <si>
    <t>MS-1br</t>
  </si>
  <si>
    <t>MS-2br</t>
  </si>
  <si>
    <t>MS-3br</t>
  </si>
  <si>
    <t>MS-4br</t>
  </si>
  <si>
    <t>MS-5br</t>
  </si>
  <si>
    <t>MS-6br</t>
  </si>
  <si>
    <t>MS-7br</t>
  </si>
  <si>
    <t>MS-8br</t>
  </si>
  <si>
    <t>MS-9br</t>
  </si>
  <si>
    <t>MS-10br</t>
  </si>
  <si>
    <t>AR-1br</t>
  </si>
  <si>
    <t>AR-2br</t>
  </si>
  <si>
    <t>AR-3br</t>
  </si>
  <si>
    <t>AR-4br</t>
  </si>
  <si>
    <t>AR-5br</t>
  </si>
  <si>
    <t>AR-6br</t>
  </si>
  <si>
    <t>AR-7br</t>
  </si>
  <si>
    <t>AR-8sd</t>
  </si>
  <si>
    <t>SN-1br</t>
  </si>
  <si>
    <t>SN-2br</t>
  </si>
  <si>
    <t>SN-3br</t>
  </si>
  <si>
    <t>SN-4br</t>
  </si>
  <si>
    <t>SN-5br</t>
  </si>
  <si>
    <t>SN-6br</t>
  </si>
  <si>
    <t>SN-7br</t>
  </si>
  <si>
    <t>SN-8sd</t>
  </si>
  <si>
    <t>SN-9br</t>
  </si>
  <si>
    <t>SN-10sd</t>
  </si>
  <si>
    <t>SNA-1br</t>
  </si>
  <si>
    <t>SNA-2sbr</t>
  </si>
  <si>
    <t>SNA-5br</t>
  </si>
  <si>
    <t>SNA-6br</t>
  </si>
  <si>
    <t>SNA-7br</t>
  </si>
  <si>
    <t>SNA-8br</t>
  </si>
  <si>
    <t>SNA-9br</t>
  </si>
  <si>
    <t>SNA-10br</t>
  </si>
  <si>
    <t>SNA-11br</t>
  </si>
  <si>
    <t xml:space="preserve">SNA-12br </t>
  </si>
  <si>
    <t>SNA-13sd</t>
  </si>
  <si>
    <t>Reference</t>
  </si>
  <si>
    <t>Type</t>
  </si>
  <si>
    <t>Bedrock</t>
  </si>
  <si>
    <t>Clasts</t>
  </si>
  <si>
    <t>Gravel</t>
  </si>
  <si>
    <t>Sand</t>
  </si>
  <si>
    <t>Soil-covered bedrock</t>
  </si>
  <si>
    <t>Exposed bedrock/interfluve</t>
  </si>
  <si>
    <t>Sediment</t>
  </si>
  <si>
    <t>Bedrock/hillslope</t>
  </si>
  <si>
    <t>Bedrock/interfluve</t>
  </si>
  <si>
    <t>Avni et al. (2018)</t>
  </si>
  <si>
    <t>Ott et al. (2019)</t>
  </si>
  <si>
    <t>Godard et al.(2016)</t>
  </si>
  <si>
    <t>Xu et al.(2013)</t>
  </si>
  <si>
    <t>Matsushi et al. (2010)</t>
  </si>
  <si>
    <t>Ryb et al. (2014b)</t>
  </si>
  <si>
    <t>Ryb et al.(2014a)</t>
  </si>
  <si>
    <t>Thomas et al. (2017)</t>
  </si>
  <si>
    <t>Thomas et al.(2018)</t>
  </si>
  <si>
    <t>Ben-Asher et al. (2021)</t>
  </si>
  <si>
    <t>Soil covered bedrock</t>
  </si>
  <si>
    <t>Exposed bedrock</t>
  </si>
  <si>
    <t>regolith</t>
  </si>
  <si>
    <t>G 0</t>
  </si>
  <si>
    <t>Ga 36</t>
  </si>
  <si>
    <t>GA 51</t>
  </si>
  <si>
    <t>GA 73</t>
  </si>
  <si>
    <t>GA82</t>
  </si>
  <si>
    <t>GA1</t>
  </si>
  <si>
    <t>GB 1</t>
  </si>
  <si>
    <t>RMA 1</t>
  </si>
  <si>
    <t>RMA 3</t>
  </si>
  <si>
    <t>RMA 4</t>
  </si>
  <si>
    <t>RMD</t>
  </si>
  <si>
    <t>ZTA 1</t>
  </si>
  <si>
    <t>ZTA 2</t>
  </si>
  <si>
    <t>ZTA 3</t>
  </si>
  <si>
    <t>GLA 1</t>
  </si>
  <si>
    <t>GLA 4</t>
  </si>
  <si>
    <t>GLA 6</t>
  </si>
  <si>
    <t>GLB</t>
  </si>
  <si>
    <t>MEA 2</t>
  </si>
  <si>
    <t>MEA 3</t>
  </si>
  <si>
    <t>MEA 4</t>
  </si>
  <si>
    <t>MEA 5</t>
  </si>
  <si>
    <t>MEB</t>
  </si>
  <si>
    <t>Yang et al. (2020)</t>
  </si>
  <si>
    <t>GZ01</t>
  </si>
  <si>
    <t>BJ01</t>
  </si>
  <si>
    <t>BJ02</t>
  </si>
  <si>
    <t>GS01</t>
  </si>
  <si>
    <t>GS02</t>
  </si>
  <si>
    <t>GS03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</si>
</sst>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_ 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/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0" fontId="0" fillId="0" borderId="1" xfId="0" applyFill="1" applyBorder="1" applyAlignment="1">
      <alignment horizontal="right"/>
    </xf>
    <xf numFmtId="2" fontId="0" fillId="0" borderId="1" xfId="0" applyNumberFormat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2" fontId="1" fillId="0" borderId="0" xfId="0" applyNumberFormat="1" applyFont="1" applyBorder="1" applyAlignment="1">
      <alignment horizontal="right"/>
    </xf>
    <xf numFmtId="0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78"/>
  <sheetViews>
    <sheetView tabSelected="1" workbookViewId="0">
      <pane ySplit="1" topLeftCell="A2" activePane="bottomLeft" state="frozen"/>
      <selection pane="bottomLeft" activeCell="L4" sqref="L4"/>
    </sheetView>
  </sheetViews>
  <sheetFormatPr defaultColWidth="9.109375" defaultRowHeight="14.4" x14ac:dyDescent="0.3"/>
  <cols>
    <col min="1" max="1" width="22.5546875" style="11" customWidth="1"/>
    <col min="2" max="2" width="26.33203125" style="3" bestFit="1" customWidth="1"/>
    <col min="3" max="3" width="14" style="3" bestFit="1" customWidth="1"/>
    <col min="4" max="14" width="9.109375" style="11"/>
    <col min="15" max="15" width="10.33203125" style="11" customWidth="1"/>
    <col min="16" max="17" width="9.109375" style="11"/>
    <col min="18" max="29" width="8.88671875" style="24"/>
    <col min="30" max="30" width="10.109375" style="24" customWidth="1"/>
    <col min="31" max="38" width="8.88671875" style="24"/>
    <col min="39" max="39" width="13.33203125" style="24" bestFit="1" customWidth="1"/>
    <col min="40" max="40" width="10.44140625" style="24" customWidth="1"/>
    <col min="41" max="41" width="8.88671875" style="24"/>
    <col min="42" max="42" width="14.5546875" style="24" bestFit="1" customWidth="1"/>
    <col min="43" max="53" width="9.109375" style="11"/>
    <col min="54" max="54" width="25" style="11" bestFit="1" customWidth="1"/>
    <col min="55" max="16384" width="9.109375" style="11"/>
  </cols>
  <sheetData>
    <row r="1" spans="1:82" x14ac:dyDescent="0.3">
      <c r="A1" s="11" t="s">
        <v>296</v>
      </c>
      <c r="B1" s="26" t="s">
        <v>297</v>
      </c>
      <c r="C1" s="3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27" t="s">
        <v>5</v>
      </c>
      <c r="I1" s="11" t="s">
        <v>6</v>
      </c>
      <c r="J1" s="11" t="s">
        <v>7</v>
      </c>
      <c r="K1" s="11" t="s">
        <v>8</v>
      </c>
      <c r="L1" s="11" t="s">
        <v>9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  <c r="X1" s="24" t="s">
        <v>21</v>
      </c>
      <c r="Y1" s="24" t="s">
        <v>22</v>
      </c>
      <c r="Z1" s="24" t="s">
        <v>23</v>
      </c>
      <c r="AA1" s="24" t="s">
        <v>24</v>
      </c>
      <c r="AB1" s="24" t="s">
        <v>25</v>
      </c>
      <c r="AC1" s="24" t="s">
        <v>26</v>
      </c>
      <c r="AD1" s="25" t="s">
        <v>27</v>
      </c>
      <c r="AE1" s="24" t="s">
        <v>28</v>
      </c>
      <c r="AF1" s="24" t="s">
        <v>29</v>
      </c>
      <c r="AG1" s="24" t="s">
        <v>30</v>
      </c>
      <c r="AH1" s="24" t="s">
        <v>31</v>
      </c>
      <c r="AI1" s="24" t="s">
        <v>32</v>
      </c>
      <c r="AJ1" s="24" t="s">
        <v>33</v>
      </c>
      <c r="AK1" s="24" t="s">
        <v>34</v>
      </c>
      <c r="AL1" s="24" t="s">
        <v>35</v>
      </c>
      <c r="AM1" s="24" t="s">
        <v>36</v>
      </c>
      <c r="AN1" s="24" t="s">
        <v>37</v>
      </c>
      <c r="AO1" s="24" t="s">
        <v>38</v>
      </c>
      <c r="AP1" s="24" t="s">
        <v>39</v>
      </c>
      <c r="AQ1" s="11" t="s">
        <v>40</v>
      </c>
      <c r="AR1" s="11" t="s">
        <v>41</v>
      </c>
      <c r="AS1" s="11" t="s">
        <v>42</v>
      </c>
      <c r="AT1" s="11" t="s">
        <v>43</v>
      </c>
      <c r="AU1" s="11" t="s">
        <v>44</v>
      </c>
      <c r="AV1" s="11" t="s">
        <v>45</v>
      </c>
      <c r="AW1" s="11" t="s">
        <v>46</v>
      </c>
      <c r="AX1" s="11" t="s">
        <v>47</v>
      </c>
      <c r="AY1" s="11" t="s">
        <v>48</v>
      </c>
      <c r="AZ1" s="11" t="s">
        <v>49</v>
      </c>
      <c r="BA1" s="11" t="s">
        <v>50</v>
      </c>
      <c r="BB1" s="11" t="s">
        <v>51</v>
      </c>
      <c r="BC1" s="11" t="s">
        <v>52</v>
      </c>
      <c r="BD1" s="11" t="s">
        <v>14</v>
      </c>
      <c r="BE1" s="11" t="s">
        <v>15</v>
      </c>
      <c r="BF1" s="11" t="s">
        <v>16</v>
      </c>
      <c r="BG1" s="11" t="s">
        <v>17</v>
      </c>
      <c r="BH1" s="11" t="s">
        <v>18</v>
      </c>
      <c r="BI1" s="11" t="s">
        <v>19</v>
      </c>
      <c r="BJ1" s="11" t="s">
        <v>20</v>
      </c>
      <c r="BK1" s="11" t="s">
        <v>21</v>
      </c>
      <c r="BL1" s="11" t="s">
        <v>22</v>
      </c>
      <c r="BM1" s="11" t="s">
        <v>23</v>
      </c>
      <c r="BN1" s="11" t="s">
        <v>24</v>
      </c>
      <c r="BO1" s="11" t="s">
        <v>25</v>
      </c>
      <c r="BP1" s="11" t="s">
        <v>26</v>
      </c>
      <c r="BQ1" s="11" t="s">
        <v>27</v>
      </c>
      <c r="BR1" s="11" t="s">
        <v>28</v>
      </c>
      <c r="BS1" s="11" t="s">
        <v>29</v>
      </c>
      <c r="BT1" s="11" t="s">
        <v>30</v>
      </c>
      <c r="BU1" s="11" t="s">
        <v>31</v>
      </c>
      <c r="BV1" s="11" t="s">
        <v>32</v>
      </c>
      <c r="BW1" s="11" t="s">
        <v>33</v>
      </c>
      <c r="BX1" s="11" t="s">
        <v>34</v>
      </c>
      <c r="BY1" s="11" t="s">
        <v>35</v>
      </c>
      <c r="BZ1" s="11" t="s">
        <v>36</v>
      </c>
      <c r="CA1" s="11" t="s">
        <v>37</v>
      </c>
      <c r="CB1" s="11" t="s">
        <v>38</v>
      </c>
      <c r="CC1" s="11" t="s">
        <v>39</v>
      </c>
      <c r="CD1" s="11" t="s">
        <v>53</v>
      </c>
    </row>
    <row r="2" spans="1:82" x14ac:dyDescent="0.3">
      <c r="B2" s="26"/>
      <c r="C2" s="3" t="s">
        <v>54</v>
      </c>
      <c r="D2" s="11" t="s">
        <v>55</v>
      </c>
      <c r="E2" s="11" t="s">
        <v>55</v>
      </c>
      <c r="F2" s="11" t="s">
        <v>56</v>
      </c>
      <c r="G2" s="11" t="s">
        <v>57</v>
      </c>
      <c r="H2" s="27" t="s">
        <v>58</v>
      </c>
      <c r="I2" s="11" t="s">
        <v>59</v>
      </c>
      <c r="J2" s="11" t="s">
        <v>60</v>
      </c>
      <c r="K2" s="11" t="s">
        <v>61</v>
      </c>
      <c r="L2" s="11" t="s">
        <v>62</v>
      </c>
      <c r="M2" s="11" t="s">
        <v>63</v>
      </c>
      <c r="N2" s="11" t="s">
        <v>64</v>
      </c>
      <c r="O2" s="11" t="s">
        <v>64</v>
      </c>
      <c r="P2" s="11" t="s">
        <v>65</v>
      </c>
      <c r="Q2" s="11" t="s">
        <v>66</v>
      </c>
      <c r="R2" s="24" t="s">
        <v>67</v>
      </c>
      <c r="S2" s="24" t="s">
        <v>67</v>
      </c>
      <c r="T2" s="24" t="s">
        <v>67</v>
      </c>
      <c r="U2" s="24" t="s">
        <v>67</v>
      </c>
      <c r="V2" s="24" t="s">
        <v>67</v>
      </c>
      <c r="W2" s="24" t="s">
        <v>67</v>
      </c>
      <c r="X2" s="24" t="s">
        <v>67</v>
      </c>
      <c r="Y2" s="24" t="s">
        <v>67</v>
      </c>
      <c r="Z2" s="24" t="s">
        <v>67</v>
      </c>
      <c r="AA2" s="24" t="s">
        <v>67</v>
      </c>
      <c r="AB2" s="24" t="s">
        <v>67</v>
      </c>
      <c r="AC2" s="24" t="s">
        <v>67</v>
      </c>
      <c r="AD2" s="24" t="s">
        <v>67</v>
      </c>
      <c r="AE2" s="24" t="s">
        <v>67</v>
      </c>
      <c r="AF2" s="24" t="s">
        <v>67</v>
      </c>
      <c r="AG2" s="24" t="s">
        <v>67</v>
      </c>
      <c r="AH2" s="24" t="s">
        <v>67</v>
      </c>
      <c r="AI2" s="24" t="s">
        <v>67</v>
      </c>
      <c r="AJ2" s="24" t="s">
        <v>67</v>
      </c>
      <c r="AK2" s="24" t="s">
        <v>67</v>
      </c>
      <c r="AL2" s="24" t="s">
        <v>68</v>
      </c>
      <c r="AM2" s="24" t="s">
        <v>68</v>
      </c>
      <c r="AN2" s="24" t="s">
        <v>68</v>
      </c>
      <c r="AO2" s="24" t="s">
        <v>68</v>
      </c>
      <c r="AP2" s="24" t="s">
        <v>68</v>
      </c>
      <c r="AQ2" s="11" t="s">
        <v>55</v>
      </c>
      <c r="AR2" s="11" t="s">
        <v>55</v>
      </c>
      <c r="AS2" s="11" t="s">
        <v>56</v>
      </c>
      <c r="AT2" s="11" t="s">
        <v>57</v>
      </c>
      <c r="AU2" s="11" t="s">
        <v>58</v>
      </c>
      <c r="AV2" s="11" t="s">
        <v>59</v>
      </c>
      <c r="AW2" s="11" t="s">
        <v>60</v>
      </c>
      <c r="AX2" s="11" t="s">
        <v>61</v>
      </c>
      <c r="AY2" s="11" t="s">
        <v>62</v>
      </c>
      <c r="AZ2" s="11" t="s">
        <v>63</v>
      </c>
      <c r="BA2" s="11" t="s">
        <v>64</v>
      </c>
      <c r="BB2" s="11" t="s">
        <v>64</v>
      </c>
      <c r="BC2" s="11" t="s">
        <v>65</v>
      </c>
      <c r="BD2" s="11" t="s">
        <v>66</v>
      </c>
      <c r="BE2" s="11" t="s">
        <v>69</v>
      </c>
      <c r="BF2" s="11" t="s">
        <v>69</v>
      </c>
      <c r="BG2" s="11" t="s">
        <v>69</v>
      </c>
      <c r="BH2" s="11" t="s">
        <v>69</v>
      </c>
      <c r="BI2" s="11" t="s">
        <v>69</v>
      </c>
      <c r="BJ2" s="11" t="s">
        <v>69</v>
      </c>
      <c r="BK2" s="11" t="s">
        <v>69</v>
      </c>
      <c r="BL2" s="11" t="s">
        <v>69</v>
      </c>
      <c r="BM2" s="11" t="s">
        <v>69</v>
      </c>
      <c r="BN2" s="11" t="s">
        <v>69</v>
      </c>
      <c r="BO2" s="11" t="s">
        <v>69</v>
      </c>
      <c r="BP2" s="11" t="s">
        <v>69</v>
      </c>
      <c r="BQ2" s="11" t="s">
        <v>70</v>
      </c>
      <c r="BR2" s="11" t="s">
        <v>70</v>
      </c>
      <c r="BS2" s="11" t="s">
        <v>70</v>
      </c>
      <c r="BT2" s="11" t="s">
        <v>70</v>
      </c>
      <c r="BU2" s="11" t="s">
        <v>70</v>
      </c>
      <c r="BV2" s="11" t="s">
        <v>70</v>
      </c>
      <c r="BW2" s="11" t="s">
        <v>70</v>
      </c>
      <c r="BX2" s="11" t="s">
        <v>70</v>
      </c>
      <c r="BY2" s="11" t="s">
        <v>71</v>
      </c>
      <c r="BZ2" s="11" t="s">
        <v>71</v>
      </c>
      <c r="CA2" s="11" t="s">
        <v>71</v>
      </c>
      <c r="CB2" s="11" t="s">
        <v>71</v>
      </c>
      <c r="CC2" s="11" t="s">
        <v>72</v>
      </c>
    </row>
    <row r="3" spans="1:82" s="4" customFormat="1" x14ac:dyDescent="0.3">
      <c r="A3" s="1" t="s">
        <v>315</v>
      </c>
      <c r="B3" s="1" t="s">
        <v>298</v>
      </c>
      <c r="C3" s="1" t="s">
        <v>73</v>
      </c>
      <c r="D3" s="1">
        <v>43.341000000000001</v>
      </c>
      <c r="E3" s="1">
        <v>5.2403000000000004</v>
      </c>
      <c r="F3" s="1">
        <v>211</v>
      </c>
      <c r="H3" s="4">
        <v>3</v>
      </c>
      <c r="I3" s="4">
        <v>2.5499999999999998</v>
      </c>
      <c r="J3" s="4">
        <v>1</v>
      </c>
      <c r="K3" s="4">
        <v>0</v>
      </c>
      <c r="L3" s="4">
        <v>1322000</v>
      </c>
      <c r="M3" s="4">
        <v>0</v>
      </c>
      <c r="N3" s="4">
        <v>153</v>
      </c>
      <c r="O3" s="4">
        <v>8</v>
      </c>
      <c r="P3" s="4">
        <v>2000</v>
      </c>
      <c r="Q3" s="4">
        <v>0</v>
      </c>
      <c r="R3" s="23">
        <v>0</v>
      </c>
      <c r="S3" s="23">
        <v>0</v>
      </c>
      <c r="T3" s="23">
        <v>0</v>
      </c>
      <c r="U3" s="23">
        <v>0</v>
      </c>
      <c r="V3" s="23">
        <v>0</v>
      </c>
      <c r="W3" s="23">
        <v>0</v>
      </c>
      <c r="X3" s="23">
        <f>40.5*1.39</f>
        <v>56.294999999999995</v>
      </c>
      <c r="Y3" s="23">
        <v>0</v>
      </c>
      <c r="Z3" s="23">
        <v>0</v>
      </c>
      <c r="AA3" s="23">
        <v>0</v>
      </c>
      <c r="AB3" s="23">
        <v>0</v>
      </c>
      <c r="AC3" s="23">
        <f>X3*0.79</f>
        <v>44.473050000000001</v>
      </c>
      <c r="AD3" s="23">
        <v>24.25</v>
      </c>
      <c r="AE3" s="5">
        <v>0</v>
      </c>
      <c r="AF3" s="23">
        <v>0</v>
      </c>
      <c r="AG3" s="23">
        <v>0</v>
      </c>
      <c r="AH3" s="23">
        <v>0</v>
      </c>
      <c r="AI3" s="23">
        <v>0</v>
      </c>
      <c r="AJ3" s="5">
        <v>0</v>
      </c>
      <c r="AK3" s="5">
        <v>0</v>
      </c>
      <c r="AL3" s="23">
        <v>0</v>
      </c>
      <c r="AM3" s="23">
        <v>56.294999999999995</v>
      </c>
      <c r="AN3" s="23">
        <v>0</v>
      </c>
      <c r="AO3" s="23">
        <v>0</v>
      </c>
      <c r="AP3" s="23">
        <v>24.25</v>
      </c>
      <c r="AQ3" s="6"/>
      <c r="AR3" s="6"/>
      <c r="AS3" s="6"/>
      <c r="AT3" s="6"/>
      <c r="AU3" s="6"/>
      <c r="AV3" s="4">
        <v>0.1</v>
      </c>
      <c r="AW3" s="6"/>
      <c r="AX3" s="6"/>
      <c r="AY3" s="6">
        <v>49000</v>
      </c>
      <c r="AZ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>
        <v>0</v>
      </c>
    </row>
    <row r="4" spans="1:82" x14ac:dyDescent="0.3">
      <c r="A4" s="3" t="s">
        <v>315</v>
      </c>
      <c r="B4" s="3" t="s">
        <v>298</v>
      </c>
      <c r="C4" s="3" t="s">
        <v>74</v>
      </c>
      <c r="D4" s="3">
        <v>43.356200000000001</v>
      </c>
      <c r="E4" s="3">
        <v>5.1596000000000002</v>
      </c>
      <c r="F4" s="3">
        <v>163</v>
      </c>
      <c r="H4" s="16">
        <v>3</v>
      </c>
      <c r="I4" s="16">
        <v>2.5499999999999998</v>
      </c>
      <c r="J4" s="11">
        <v>1</v>
      </c>
      <c r="K4" s="11">
        <v>0</v>
      </c>
      <c r="L4" s="11">
        <v>1639999.9999999998</v>
      </c>
      <c r="M4" s="11">
        <v>0</v>
      </c>
      <c r="N4" s="11">
        <v>153</v>
      </c>
      <c r="O4" s="11">
        <v>8</v>
      </c>
      <c r="P4" s="11">
        <v>2000</v>
      </c>
      <c r="Q4" s="11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53.792999999999999</v>
      </c>
      <c r="Y4" s="24">
        <v>0</v>
      </c>
      <c r="Z4" s="24">
        <v>0</v>
      </c>
      <c r="AA4" s="24">
        <v>0</v>
      </c>
      <c r="AB4" s="24">
        <v>0</v>
      </c>
      <c r="AC4" s="24">
        <f t="shared" ref="AC4:AC67" si="0">X4*0.79</f>
        <v>42.496470000000002</v>
      </c>
      <c r="AD4" s="24">
        <v>9.61</v>
      </c>
      <c r="AE4" s="29">
        <v>0</v>
      </c>
      <c r="AF4" s="24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53.792999999999999</v>
      </c>
      <c r="AN4" s="24">
        <v>0</v>
      </c>
      <c r="AO4" s="24">
        <v>0</v>
      </c>
      <c r="AP4" s="24">
        <v>9.61</v>
      </c>
      <c r="AV4" s="11">
        <v>0.1</v>
      </c>
      <c r="AY4" s="11">
        <v>57999.999999999993</v>
      </c>
      <c r="AZ4" s="12"/>
      <c r="CD4" s="11">
        <v>0</v>
      </c>
    </row>
    <row r="5" spans="1:82" x14ac:dyDescent="0.3">
      <c r="A5" s="3" t="s">
        <v>315</v>
      </c>
      <c r="B5" s="3" t="s">
        <v>298</v>
      </c>
      <c r="C5" s="3" t="s">
        <v>75</v>
      </c>
      <c r="D5" s="3">
        <v>43.22</v>
      </c>
      <c r="E5" s="3">
        <v>5.4363000000000001</v>
      </c>
      <c r="F5" s="3">
        <v>230</v>
      </c>
      <c r="H5" s="16">
        <v>3</v>
      </c>
      <c r="I5" s="16">
        <v>2.5499999999999998</v>
      </c>
      <c r="J5" s="11">
        <v>1</v>
      </c>
      <c r="K5" s="11">
        <v>0</v>
      </c>
      <c r="L5" s="11">
        <v>1115000</v>
      </c>
      <c r="M5" s="11">
        <v>0</v>
      </c>
      <c r="N5" s="11">
        <v>153</v>
      </c>
      <c r="O5" s="11">
        <v>8</v>
      </c>
      <c r="P5" s="11">
        <v>2000</v>
      </c>
      <c r="Q5" s="11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56.711999999999989</v>
      </c>
      <c r="Y5" s="24">
        <v>0</v>
      </c>
      <c r="Z5" s="24">
        <v>0</v>
      </c>
      <c r="AA5" s="24">
        <v>0</v>
      </c>
      <c r="AB5" s="24">
        <v>0</v>
      </c>
      <c r="AC5" s="24">
        <f t="shared" si="0"/>
        <v>44.802479999999996</v>
      </c>
      <c r="AD5" s="24">
        <v>13.96</v>
      </c>
      <c r="AE5" s="29">
        <v>0</v>
      </c>
      <c r="AF5" s="24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56.711999999999989</v>
      </c>
      <c r="AN5" s="24">
        <v>0</v>
      </c>
      <c r="AO5" s="24">
        <v>0</v>
      </c>
      <c r="AP5" s="24">
        <v>13.96</v>
      </c>
      <c r="AV5" s="11">
        <v>0.1</v>
      </c>
      <c r="AY5" s="11">
        <v>37000</v>
      </c>
      <c r="AZ5" s="12"/>
      <c r="CD5" s="11">
        <v>0</v>
      </c>
    </row>
    <row r="6" spans="1:82" x14ac:dyDescent="0.3">
      <c r="A6" s="3" t="s">
        <v>315</v>
      </c>
      <c r="B6" s="3" t="s">
        <v>298</v>
      </c>
      <c r="C6" s="3" t="s">
        <v>76</v>
      </c>
      <c r="D6" s="3">
        <v>43.232100000000003</v>
      </c>
      <c r="E6" s="3">
        <v>5.4638</v>
      </c>
      <c r="F6" s="3">
        <v>382</v>
      </c>
      <c r="H6" s="16">
        <v>3</v>
      </c>
      <c r="I6" s="16">
        <v>2.5499999999999998</v>
      </c>
      <c r="J6" s="11">
        <v>1</v>
      </c>
      <c r="K6" s="11">
        <v>0</v>
      </c>
      <c r="L6" s="11">
        <v>1164000</v>
      </c>
      <c r="M6" s="11">
        <v>0</v>
      </c>
      <c r="N6" s="11">
        <v>153</v>
      </c>
      <c r="O6" s="11">
        <v>8</v>
      </c>
      <c r="P6" s="11">
        <v>2000</v>
      </c>
      <c r="Q6" s="11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55.183</v>
      </c>
      <c r="Y6" s="24">
        <v>0</v>
      </c>
      <c r="Z6" s="24">
        <v>0</v>
      </c>
      <c r="AA6" s="24">
        <v>0</v>
      </c>
      <c r="AB6" s="24">
        <v>0</v>
      </c>
      <c r="AC6" s="24">
        <f t="shared" si="0"/>
        <v>43.594570000000004</v>
      </c>
      <c r="AD6" s="24">
        <v>10.17</v>
      </c>
      <c r="AE6" s="29">
        <v>0</v>
      </c>
      <c r="AF6" s="24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55.183</v>
      </c>
      <c r="AN6" s="24">
        <v>0</v>
      </c>
      <c r="AO6" s="24">
        <v>0</v>
      </c>
      <c r="AP6" s="24">
        <v>10.17</v>
      </c>
      <c r="AV6" s="11">
        <v>0.1</v>
      </c>
      <c r="AY6" s="11">
        <v>45000</v>
      </c>
      <c r="AZ6" s="12"/>
      <c r="CD6" s="11">
        <v>0</v>
      </c>
    </row>
    <row r="7" spans="1:82" x14ac:dyDescent="0.3">
      <c r="A7" s="3" t="s">
        <v>315</v>
      </c>
      <c r="B7" s="3" t="s">
        <v>298</v>
      </c>
      <c r="C7" s="3" t="s">
        <v>77</v>
      </c>
      <c r="D7" s="3">
        <v>43.756100000000004</v>
      </c>
      <c r="E7" s="3">
        <v>5.0244999999999997</v>
      </c>
      <c r="F7" s="3">
        <v>260</v>
      </c>
      <c r="H7" s="16">
        <v>3</v>
      </c>
      <c r="I7" s="16">
        <v>2.5499999999999998</v>
      </c>
      <c r="J7" s="11">
        <v>1</v>
      </c>
      <c r="K7" s="11">
        <v>0</v>
      </c>
      <c r="L7" s="11">
        <v>1637000</v>
      </c>
      <c r="M7" s="11">
        <v>0</v>
      </c>
      <c r="N7" s="11">
        <v>153</v>
      </c>
      <c r="O7" s="11">
        <v>8</v>
      </c>
      <c r="P7" s="11">
        <v>2000</v>
      </c>
      <c r="Q7" s="11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65.468999999999994</v>
      </c>
      <c r="Y7" s="24">
        <v>0</v>
      </c>
      <c r="Z7" s="24">
        <v>0</v>
      </c>
      <c r="AA7" s="24">
        <v>0</v>
      </c>
      <c r="AB7" s="24">
        <v>0</v>
      </c>
      <c r="AC7" s="24">
        <f t="shared" si="0"/>
        <v>51.720509999999997</v>
      </c>
      <c r="AD7" s="24">
        <v>4.59</v>
      </c>
      <c r="AE7" s="29">
        <v>0</v>
      </c>
      <c r="AF7" s="24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65.468999999999994</v>
      </c>
      <c r="AN7" s="24">
        <v>0</v>
      </c>
      <c r="AO7" s="24">
        <v>0</v>
      </c>
      <c r="AP7" s="24">
        <v>4.59</v>
      </c>
      <c r="AV7" s="11">
        <v>0.1</v>
      </c>
      <c r="AY7" s="11">
        <v>50000</v>
      </c>
      <c r="AZ7" s="12"/>
      <c r="CD7" s="11">
        <v>0</v>
      </c>
    </row>
    <row r="8" spans="1:82" x14ac:dyDescent="0.3">
      <c r="A8" s="3" t="s">
        <v>315</v>
      </c>
      <c r="B8" s="3" t="s">
        <v>298</v>
      </c>
      <c r="C8" s="3" t="s">
        <v>78</v>
      </c>
      <c r="D8" s="3">
        <v>43.762</v>
      </c>
      <c r="E8" s="3">
        <v>5.0317999999999996</v>
      </c>
      <c r="F8" s="3">
        <v>240</v>
      </c>
      <c r="H8" s="16">
        <v>3</v>
      </c>
      <c r="I8" s="16">
        <v>2.5499999999999998</v>
      </c>
      <c r="J8" s="11">
        <v>1</v>
      </c>
      <c r="K8" s="11">
        <v>0</v>
      </c>
      <c r="L8" s="11">
        <v>1033000</v>
      </c>
      <c r="M8" s="11">
        <v>0</v>
      </c>
      <c r="N8" s="11">
        <v>153</v>
      </c>
      <c r="O8" s="11">
        <v>8</v>
      </c>
      <c r="P8" s="11">
        <v>2000</v>
      </c>
      <c r="Q8" s="11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53.236999999999995</v>
      </c>
      <c r="Y8" s="24">
        <v>0</v>
      </c>
      <c r="Z8" s="24">
        <v>0</v>
      </c>
      <c r="AA8" s="24">
        <v>0</v>
      </c>
      <c r="AB8" s="24">
        <v>0</v>
      </c>
      <c r="AC8" s="24">
        <f t="shared" si="0"/>
        <v>42.057229999999997</v>
      </c>
      <c r="AD8" s="24">
        <v>7.14</v>
      </c>
      <c r="AE8" s="29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53.236999999999995</v>
      </c>
      <c r="AN8" s="24">
        <v>0</v>
      </c>
      <c r="AO8" s="24">
        <v>0</v>
      </c>
      <c r="AP8" s="24">
        <v>7.14</v>
      </c>
      <c r="AV8" s="11">
        <v>0.1</v>
      </c>
      <c r="AY8" s="11">
        <v>54000</v>
      </c>
      <c r="AZ8" s="12"/>
      <c r="CD8" s="11">
        <v>0</v>
      </c>
    </row>
    <row r="9" spans="1:82" x14ac:dyDescent="0.3">
      <c r="A9" s="3" t="s">
        <v>315</v>
      </c>
      <c r="B9" s="3" t="s">
        <v>298</v>
      </c>
      <c r="C9" s="3" t="s">
        <v>79</v>
      </c>
      <c r="D9" s="3">
        <v>43.3187</v>
      </c>
      <c r="E9" s="3">
        <v>5.7332000000000001</v>
      </c>
      <c r="F9" s="3">
        <v>984</v>
      </c>
      <c r="H9" s="16">
        <v>3</v>
      </c>
      <c r="I9" s="16">
        <v>2.5499999999999998</v>
      </c>
      <c r="J9" s="11">
        <v>1</v>
      </c>
      <c r="K9" s="11">
        <v>0</v>
      </c>
      <c r="L9" s="11">
        <v>1212000</v>
      </c>
      <c r="M9" s="11">
        <v>0</v>
      </c>
      <c r="N9" s="11">
        <v>153</v>
      </c>
      <c r="O9" s="11">
        <v>8</v>
      </c>
      <c r="P9" s="11">
        <v>2000</v>
      </c>
      <c r="Q9" s="11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56.711999999999989</v>
      </c>
      <c r="Y9" s="24">
        <v>0</v>
      </c>
      <c r="Z9" s="24">
        <v>0</v>
      </c>
      <c r="AA9" s="24">
        <v>0</v>
      </c>
      <c r="AB9" s="24">
        <v>0</v>
      </c>
      <c r="AC9" s="24">
        <f t="shared" si="0"/>
        <v>44.802479999999996</v>
      </c>
      <c r="AD9" s="24">
        <v>3.81</v>
      </c>
      <c r="AE9" s="29">
        <v>0</v>
      </c>
      <c r="AF9" s="24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56.711999999999989</v>
      </c>
      <c r="AN9" s="24">
        <v>0</v>
      </c>
      <c r="AO9" s="24">
        <v>0</v>
      </c>
      <c r="AP9" s="24">
        <v>3.81</v>
      </c>
      <c r="AV9" s="11">
        <v>0.1</v>
      </c>
      <c r="AY9" s="11">
        <v>49000</v>
      </c>
      <c r="AZ9" s="12"/>
      <c r="CD9" s="11">
        <v>0</v>
      </c>
    </row>
    <row r="10" spans="1:82" x14ac:dyDescent="0.3">
      <c r="A10" s="3" t="s">
        <v>315</v>
      </c>
      <c r="B10" s="3" t="s">
        <v>298</v>
      </c>
      <c r="C10" s="3" t="s">
        <v>80</v>
      </c>
      <c r="D10" s="3">
        <v>43.314300000000003</v>
      </c>
      <c r="E10" s="3">
        <v>5.6978999999999997</v>
      </c>
      <c r="F10" s="3">
        <v>997</v>
      </c>
      <c r="H10" s="16">
        <v>3</v>
      </c>
      <c r="I10" s="16">
        <v>2.5499999999999998</v>
      </c>
      <c r="J10" s="11">
        <v>1</v>
      </c>
      <c r="K10" s="11">
        <v>0</v>
      </c>
      <c r="L10" s="11">
        <v>1719000.0000000002</v>
      </c>
      <c r="M10" s="11">
        <v>0</v>
      </c>
      <c r="N10" s="11">
        <v>153</v>
      </c>
      <c r="O10" s="11">
        <v>8</v>
      </c>
      <c r="P10" s="11">
        <v>2000</v>
      </c>
      <c r="Q10" s="11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55.599999999999994</v>
      </c>
      <c r="Y10" s="24">
        <v>0</v>
      </c>
      <c r="Z10" s="24">
        <v>0</v>
      </c>
      <c r="AA10" s="24">
        <v>0</v>
      </c>
      <c r="AB10" s="24">
        <v>0</v>
      </c>
      <c r="AC10" s="24">
        <f t="shared" si="0"/>
        <v>43.923999999999999</v>
      </c>
      <c r="AD10" s="24">
        <v>7.31</v>
      </c>
      <c r="AE10" s="29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55.599999999999994</v>
      </c>
      <c r="AN10" s="24">
        <v>0</v>
      </c>
      <c r="AO10" s="24">
        <v>0</v>
      </c>
      <c r="AP10" s="24">
        <v>7.31</v>
      </c>
      <c r="AV10" s="11">
        <v>0.1</v>
      </c>
      <c r="AY10" s="11">
        <v>60000</v>
      </c>
      <c r="AZ10" s="12"/>
      <c r="CD10" s="11">
        <v>0</v>
      </c>
    </row>
    <row r="11" spans="1:82" x14ac:dyDescent="0.3">
      <c r="A11" s="3" t="s">
        <v>315</v>
      </c>
      <c r="B11" s="3" t="s">
        <v>298</v>
      </c>
      <c r="C11" s="3" t="s">
        <v>81</v>
      </c>
      <c r="D11" s="3">
        <v>43.318899999999999</v>
      </c>
      <c r="E11" s="3">
        <v>5.6822999999999997</v>
      </c>
      <c r="F11" s="3">
        <v>865</v>
      </c>
      <c r="H11" s="16">
        <v>3</v>
      </c>
      <c r="I11" s="16">
        <v>2.5499999999999998</v>
      </c>
      <c r="J11" s="11">
        <v>1</v>
      </c>
      <c r="K11" s="11">
        <v>0</v>
      </c>
      <c r="L11" s="11">
        <v>1976000.0000000002</v>
      </c>
      <c r="M11" s="11">
        <v>0</v>
      </c>
      <c r="N11" s="11">
        <v>153</v>
      </c>
      <c r="O11" s="11">
        <v>8</v>
      </c>
      <c r="P11" s="11">
        <v>2000</v>
      </c>
      <c r="Q11" s="11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55.878</v>
      </c>
      <c r="Y11" s="24">
        <v>0</v>
      </c>
      <c r="Z11" s="24">
        <v>0</v>
      </c>
      <c r="AA11" s="24">
        <v>0</v>
      </c>
      <c r="AB11" s="24">
        <v>0</v>
      </c>
      <c r="AC11" s="24">
        <f t="shared" si="0"/>
        <v>44.143619999999999</v>
      </c>
      <c r="AD11" s="24">
        <v>80.83</v>
      </c>
      <c r="AE11" s="29">
        <v>0</v>
      </c>
      <c r="AF11" s="24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55.878</v>
      </c>
      <c r="AN11" s="24">
        <v>0</v>
      </c>
      <c r="AO11" s="24">
        <v>0</v>
      </c>
      <c r="AP11" s="24">
        <v>80.83</v>
      </c>
      <c r="AV11" s="11">
        <v>0.1</v>
      </c>
      <c r="AY11" s="11">
        <v>84000</v>
      </c>
      <c r="AZ11" s="12"/>
      <c r="CD11" s="11">
        <v>0</v>
      </c>
    </row>
    <row r="12" spans="1:82" x14ac:dyDescent="0.3">
      <c r="A12" s="3" t="s">
        <v>315</v>
      </c>
      <c r="B12" s="3" t="s">
        <v>298</v>
      </c>
      <c r="C12" s="3" t="s">
        <v>82</v>
      </c>
      <c r="D12" s="3">
        <v>43.819200000000002</v>
      </c>
      <c r="E12" s="3">
        <v>5.5157999999999996</v>
      </c>
      <c r="F12" s="3">
        <v>1051</v>
      </c>
      <c r="H12" s="16">
        <v>3</v>
      </c>
      <c r="I12" s="16">
        <v>2.5499999999999998</v>
      </c>
      <c r="J12" s="11">
        <v>1</v>
      </c>
      <c r="K12" s="11">
        <v>0</v>
      </c>
      <c r="L12" s="11">
        <v>883000</v>
      </c>
      <c r="M12" s="11">
        <v>0</v>
      </c>
      <c r="N12" s="11">
        <v>153</v>
      </c>
      <c r="O12" s="11">
        <v>8</v>
      </c>
      <c r="P12" s="11">
        <v>2000</v>
      </c>
      <c r="Q12" s="11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55.183</v>
      </c>
      <c r="Y12" s="24">
        <v>0</v>
      </c>
      <c r="Z12" s="24">
        <v>0</v>
      </c>
      <c r="AA12" s="24">
        <v>0</v>
      </c>
      <c r="AB12" s="24">
        <v>0</v>
      </c>
      <c r="AC12" s="24">
        <f t="shared" si="0"/>
        <v>43.594570000000004</v>
      </c>
      <c r="AD12" s="24">
        <v>25.6</v>
      </c>
      <c r="AE12" s="29">
        <v>0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55.183</v>
      </c>
      <c r="AN12" s="24">
        <v>0</v>
      </c>
      <c r="AO12" s="24">
        <v>0</v>
      </c>
      <c r="AP12" s="24">
        <v>25.6</v>
      </c>
      <c r="AV12" s="11">
        <v>0.1</v>
      </c>
      <c r="AY12" s="11">
        <v>41000</v>
      </c>
      <c r="AZ12" s="12"/>
      <c r="CD12" s="11">
        <v>0</v>
      </c>
    </row>
    <row r="13" spans="1:82" x14ac:dyDescent="0.3">
      <c r="A13" s="3" t="s">
        <v>315</v>
      </c>
      <c r="B13" s="3" t="s">
        <v>298</v>
      </c>
      <c r="C13" s="3" t="s">
        <v>83</v>
      </c>
      <c r="D13" s="3">
        <v>43.819600000000001</v>
      </c>
      <c r="E13" s="3">
        <v>5.5277000000000003</v>
      </c>
      <c r="F13" s="3">
        <v>1049</v>
      </c>
      <c r="H13" s="16">
        <v>3</v>
      </c>
      <c r="I13" s="16">
        <v>2.5499999999999998</v>
      </c>
      <c r="J13" s="11">
        <v>1</v>
      </c>
      <c r="K13" s="11">
        <v>0</v>
      </c>
      <c r="L13" s="11">
        <v>658000</v>
      </c>
      <c r="M13" s="11">
        <v>0</v>
      </c>
      <c r="N13" s="11">
        <v>153</v>
      </c>
      <c r="O13" s="11">
        <v>8</v>
      </c>
      <c r="P13" s="11">
        <v>2000</v>
      </c>
      <c r="Q13" s="11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56.016999999999989</v>
      </c>
      <c r="Y13" s="24">
        <v>0</v>
      </c>
      <c r="Z13" s="24">
        <v>0</v>
      </c>
      <c r="AA13" s="24">
        <v>0</v>
      </c>
      <c r="AB13" s="24">
        <v>0</v>
      </c>
      <c r="AC13" s="24">
        <f t="shared" si="0"/>
        <v>44.253429999999994</v>
      </c>
      <c r="AD13" s="24">
        <v>22.81</v>
      </c>
      <c r="AE13" s="29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56.016999999999989</v>
      </c>
      <c r="AN13" s="24">
        <v>0</v>
      </c>
      <c r="AO13" s="24">
        <v>0</v>
      </c>
      <c r="AP13" s="24">
        <v>22.81</v>
      </c>
      <c r="AV13" s="11">
        <v>0.1</v>
      </c>
      <c r="AY13" s="11">
        <v>31000</v>
      </c>
      <c r="AZ13" s="12"/>
      <c r="CD13" s="11">
        <v>0</v>
      </c>
    </row>
    <row r="14" spans="1:82" x14ac:dyDescent="0.3">
      <c r="A14" s="3" t="s">
        <v>315</v>
      </c>
      <c r="B14" s="3" t="s">
        <v>298</v>
      </c>
      <c r="C14" s="3" t="s">
        <v>84</v>
      </c>
      <c r="D14" s="3">
        <v>43.818199999999997</v>
      </c>
      <c r="E14" s="3">
        <v>5.5361000000000002</v>
      </c>
      <c r="F14" s="3">
        <v>1032</v>
      </c>
      <c r="H14" s="16">
        <v>3</v>
      </c>
      <c r="I14" s="16">
        <v>2.5499999999999998</v>
      </c>
      <c r="J14" s="11">
        <v>1</v>
      </c>
      <c r="K14" s="11">
        <v>0</v>
      </c>
      <c r="L14" s="11">
        <v>1217000</v>
      </c>
      <c r="M14" s="11">
        <v>0</v>
      </c>
      <c r="N14" s="11">
        <v>153</v>
      </c>
      <c r="O14" s="11">
        <v>8</v>
      </c>
      <c r="P14" s="11">
        <v>2000</v>
      </c>
      <c r="Q14" s="11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55.043999999999997</v>
      </c>
      <c r="Y14" s="24">
        <v>0</v>
      </c>
      <c r="Z14" s="24">
        <v>0</v>
      </c>
      <c r="AA14" s="24">
        <v>0</v>
      </c>
      <c r="AB14" s="24">
        <v>0</v>
      </c>
      <c r="AC14" s="24">
        <f t="shared" si="0"/>
        <v>43.484760000000001</v>
      </c>
      <c r="AD14" s="24">
        <v>12.06</v>
      </c>
      <c r="AE14" s="29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55.043999999999997</v>
      </c>
      <c r="AN14" s="24">
        <v>0</v>
      </c>
      <c r="AO14" s="24">
        <v>0</v>
      </c>
      <c r="AP14" s="24">
        <v>12.06</v>
      </c>
      <c r="AV14" s="11">
        <v>0.1</v>
      </c>
      <c r="AY14" s="11">
        <v>48000</v>
      </c>
      <c r="AZ14" s="12"/>
      <c r="CD14" s="11">
        <v>0</v>
      </c>
    </row>
    <row r="15" spans="1:82" x14ac:dyDescent="0.3">
      <c r="A15" s="3" t="s">
        <v>315</v>
      </c>
      <c r="B15" s="3" t="s">
        <v>298</v>
      </c>
      <c r="C15" s="3" t="s">
        <v>85</v>
      </c>
      <c r="D15" s="3">
        <v>43.5625</v>
      </c>
      <c r="E15" s="3">
        <v>5.2110000000000003</v>
      </c>
      <c r="F15" s="3">
        <v>219</v>
      </c>
      <c r="H15" s="16">
        <v>3</v>
      </c>
      <c r="I15" s="16">
        <v>2.5499999999999998</v>
      </c>
      <c r="J15" s="11">
        <v>1</v>
      </c>
      <c r="K15" s="11">
        <v>0</v>
      </c>
      <c r="L15" s="11">
        <v>1154000</v>
      </c>
      <c r="M15" s="11">
        <v>0</v>
      </c>
      <c r="N15" s="11">
        <v>153</v>
      </c>
      <c r="O15" s="11">
        <v>8</v>
      </c>
      <c r="P15" s="11">
        <v>2000</v>
      </c>
      <c r="Q15" s="11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55.599999999999994</v>
      </c>
      <c r="Y15" s="24">
        <v>0</v>
      </c>
      <c r="Z15" s="24">
        <v>0</v>
      </c>
      <c r="AA15" s="24">
        <v>0</v>
      </c>
      <c r="AB15" s="24">
        <v>0</v>
      </c>
      <c r="AC15" s="24">
        <f t="shared" si="0"/>
        <v>43.923999999999999</v>
      </c>
      <c r="AD15" s="24">
        <v>3.78</v>
      </c>
      <c r="AE15" s="29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55.599999999999994</v>
      </c>
      <c r="AN15" s="24">
        <v>0</v>
      </c>
      <c r="AO15" s="24">
        <v>0</v>
      </c>
      <c r="AP15" s="24">
        <v>3.78</v>
      </c>
      <c r="AV15" s="11">
        <v>0.1</v>
      </c>
      <c r="AY15" s="11">
        <v>44000</v>
      </c>
      <c r="AZ15" s="12"/>
      <c r="CD15" s="11">
        <v>0</v>
      </c>
    </row>
    <row r="16" spans="1:82" x14ac:dyDescent="0.3">
      <c r="A16" s="3" t="s">
        <v>315</v>
      </c>
      <c r="B16" s="3" t="s">
        <v>298</v>
      </c>
      <c r="C16" s="3" t="s">
        <v>86</v>
      </c>
      <c r="D16" s="3">
        <v>43.561300000000003</v>
      </c>
      <c r="E16" s="3">
        <v>5.1962999999999999</v>
      </c>
      <c r="F16" s="3">
        <v>192</v>
      </c>
      <c r="H16" s="16">
        <v>3</v>
      </c>
      <c r="I16" s="16">
        <v>2.5499999999999998</v>
      </c>
      <c r="J16" s="11">
        <v>1</v>
      </c>
      <c r="K16" s="11">
        <v>0</v>
      </c>
      <c r="L16" s="11">
        <v>893000</v>
      </c>
      <c r="M16" s="11">
        <v>0</v>
      </c>
      <c r="N16" s="11">
        <v>153</v>
      </c>
      <c r="O16" s="11">
        <v>8</v>
      </c>
      <c r="P16" s="11">
        <v>2000</v>
      </c>
      <c r="Q16" s="11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55.878</v>
      </c>
      <c r="Y16" s="24">
        <v>0</v>
      </c>
      <c r="Z16" s="24">
        <v>0</v>
      </c>
      <c r="AA16" s="24">
        <v>0</v>
      </c>
      <c r="AB16" s="24">
        <v>0</v>
      </c>
      <c r="AC16" s="24">
        <f t="shared" si="0"/>
        <v>44.143619999999999</v>
      </c>
      <c r="AD16" s="24">
        <v>6.58</v>
      </c>
      <c r="AE16" s="29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55.878</v>
      </c>
      <c r="AN16" s="24">
        <v>0</v>
      </c>
      <c r="AO16" s="24">
        <v>0</v>
      </c>
      <c r="AP16" s="24">
        <v>6.58</v>
      </c>
      <c r="AV16" s="11">
        <v>0.1</v>
      </c>
      <c r="AY16" s="11">
        <v>36000</v>
      </c>
      <c r="AZ16" s="12"/>
      <c r="CD16" s="11">
        <v>0</v>
      </c>
    </row>
    <row r="17" spans="1:82" x14ac:dyDescent="0.3">
      <c r="A17" s="3" t="s">
        <v>315</v>
      </c>
      <c r="B17" s="3" t="s">
        <v>298</v>
      </c>
      <c r="C17" s="3" t="s">
        <v>87</v>
      </c>
      <c r="D17" s="3">
        <v>43.6937</v>
      </c>
      <c r="E17" s="3">
        <v>5.2725</v>
      </c>
      <c r="F17" s="3">
        <v>477</v>
      </c>
      <c r="H17" s="16">
        <v>3</v>
      </c>
      <c r="I17" s="16">
        <v>2.5499999999999998</v>
      </c>
      <c r="J17" s="11">
        <v>1</v>
      </c>
      <c r="K17" s="11">
        <v>0</v>
      </c>
      <c r="L17" s="11">
        <v>1648999.9999999998</v>
      </c>
      <c r="M17" s="11">
        <v>0</v>
      </c>
      <c r="N17" s="11">
        <v>153</v>
      </c>
      <c r="O17" s="11">
        <v>8</v>
      </c>
      <c r="P17" s="11">
        <v>2000</v>
      </c>
      <c r="Q17" s="11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56.850999999999992</v>
      </c>
      <c r="Y17" s="24">
        <v>0</v>
      </c>
      <c r="Z17" s="24">
        <v>0</v>
      </c>
      <c r="AA17" s="24">
        <v>0</v>
      </c>
      <c r="AB17" s="24">
        <v>0</v>
      </c>
      <c r="AC17" s="24">
        <f t="shared" si="0"/>
        <v>44.912289999999999</v>
      </c>
      <c r="AD17" s="24">
        <v>3.64</v>
      </c>
      <c r="AE17" s="29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56.850999999999992</v>
      </c>
      <c r="AN17" s="24">
        <v>0</v>
      </c>
      <c r="AO17" s="24">
        <v>0</v>
      </c>
      <c r="AP17" s="24">
        <v>3.64</v>
      </c>
      <c r="AV17" s="11">
        <v>0.1</v>
      </c>
      <c r="AY17" s="11">
        <v>63000</v>
      </c>
      <c r="AZ17" s="12"/>
      <c r="CD17" s="11">
        <v>0</v>
      </c>
    </row>
    <row r="18" spans="1:82" x14ac:dyDescent="0.3">
      <c r="A18" s="3" t="s">
        <v>315</v>
      </c>
      <c r="B18" s="3" t="s">
        <v>298</v>
      </c>
      <c r="C18" s="3" t="s">
        <v>88</v>
      </c>
      <c r="D18" s="3">
        <v>44.174300000000002</v>
      </c>
      <c r="E18" s="3">
        <v>5.2678000000000003</v>
      </c>
      <c r="F18" s="3">
        <v>1835</v>
      </c>
      <c r="H18" s="16">
        <v>3</v>
      </c>
      <c r="I18" s="16">
        <v>2.5499999999999998</v>
      </c>
      <c r="J18" s="11">
        <v>1</v>
      </c>
      <c r="K18" s="11">
        <v>0</v>
      </c>
      <c r="L18" s="11">
        <v>2127000</v>
      </c>
      <c r="M18" s="11">
        <v>0</v>
      </c>
      <c r="N18" s="11">
        <v>153</v>
      </c>
      <c r="O18" s="11">
        <v>8</v>
      </c>
      <c r="P18" s="11">
        <v>2000</v>
      </c>
      <c r="Q18" s="11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55.460999999999991</v>
      </c>
      <c r="Y18" s="24">
        <v>0</v>
      </c>
      <c r="Z18" s="24">
        <v>0</v>
      </c>
      <c r="AA18" s="24">
        <v>0</v>
      </c>
      <c r="AB18" s="24">
        <v>0</v>
      </c>
      <c r="AC18" s="24">
        <f t="shared" si="0"/>
        <v>43.814189999999996</v>
      </c>
      <c r="AD18" s="24">
        <v>12.1</v>
      </c>
      <c r="AE18" s="29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55.460999999999991</v>
      </c>
      <c r="AN18" s="24">
        <v>0</v>
      </c>
      <c r="AO18" s="24">
        <v>0</v>
      </c>
      <c r="AP18" s="24">
        <v>12.1</v>
      </c>
      <c r="AV18" s="11">
        <v>0.1</v>
      </c>
      <c r="AY18" s="11">
        <v>76000</v>
      </c>
      <c r="AZ18" s="12"/>
      <c r="CD18" s="11">
        <v>0</v>
      </c>
    </row>
    <row r="19" spans="1:82" x14ac:dyDescent="0.3">
      <c r="A19" s="3" t="s">
        <v>315</v>
      </c>
      <c r="B19" s="3" t="s">
        <v>298</v>
      </c>
      <c r="C19" s="3" t="s">
        <v>89</v>
      </c>
      <c r="D19" s="3">
        <v>44.173999999999999</v>
      </c>
      <c r="E19" s="3">
        <v>5.2633000000000001</v>
      </c>
      <c r="F19" s="3">
        <v>1838</v>
      </c>
      <c r="H19" s="16">
        <v>3</v>
      </c>
      <c r="I19" s="16">
        <v>2.5499999999999998</v>
      </c>
      <c r="J19" s="11">
        <v>1</v>
      </c>
      <c r="K19" s="11">
        <v>0</v>
      </c>
      <c r="L19" s="11">
        <v>3361000</v>
      </c>
      <c r="M19" s="11">
        <v>0</v>
      </c>
      <c r="N19" s="11">
        <v>153</v>
      </c>
      <c r="O19" s="11">
        <v>8</v>
      </c>
      <c r="P19" s="11">
        <v>2000</v>
      </c>
      <c r="Q19" s="11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55.321999999999996</v>
      </c>
      <c r="Y19" s="24">
        <v>0</v>
      </c>
      <c r="Z19" s="24">
        <v>0</v>
      </c>
      <c r="AA19" s="24">
        <v>0</v>
      </c>
      <c r="AB19" s="24">
        <v>0</v>
      </c>
      <c r="AC19" s="24">
        <f t="shared" si="0"/>
        <v>43.70438</v>
      </c>
      <c r="AD19" s="24">
        <v>4.66</v>
      </c>
      <c r="AE19" s="29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55.321999999999996</v>
      </c>
      <c r="AN19" s="24">
        <v>0</v>
      </c>
      <c r="AO19" s="24">
        <v>0</v>
      </c>
      <c r="AP19" s="24">
        <v>4.66</v>
      </c>
      <c r="AV19" s="11">
        <v>0.1</v>
      </c>
      <c r="AY19" s="11">
        <v>115999.99999999999</v>
      </c>
      <c r="AZ19" s="12"/>
      <c r="CD19" s="11">
        <v>0</v>
      </c>
    </row>
    <row r="20" spans="1:82" x14ac:dyDescent="0.3">
      <c r="A20" s="3" t="s">
        <v>315</v>
      </c>
      <c r="B20" s="3" t="s">
        <v>298</v>
      </c>
      <c r="C20" s="3" t="s">
        <v>90</v>
      </c>
      <c r="D20" s="3">
        <v>44.173000000000002</v>
      </c>
      <c r="E20" s="3">
        <v>5.2748999999999997</v>
      </c>
      <c r="F20" s="3">
        <v>1851</v>
      </c>
      <c r="H20" s="16">
        <v>3</v>
      </c>
      <c r="I20" s="16">
        <v>2.5499999999999998</v>
      </c>
      <c r="J20" s="11">
        <v>1</v>
      </c>
      <c r="K20" s="11">
        <v>0</v>
      </c>
      <c r="L20" s="11">
        <v>2727000</v>
      </c>
      <c r="M20" s="11">
        <v>0</v>
      </c>
      <c r="N20" s="11">
        <v>153</v>
      </c>
      <c r="O20" s="11">
        <v>8</v>
      </c>
      <c r="P20" s="11">
        <v>2000</v>
      </c>
      <c r="Q20" s="11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55.043999999999997</v>
      </c>
      <c r="Y20" s="24">
        <v>0</v>
      </c>
      <c r="Z20" s="24">
        <v>0</v>
      </c>
      <c r="AA20" s="24">
        <v>0</v>
      </c>
      <c r="AB20" s="24">
        <v>0</v>
      </c>
      <c r="AC20" s="24">
        <f t="shared" si="0"/>
        <v>43.484760000000001</v>
      </c>
      <c r="AD20" s="24">
        <v>7.38</v>
      </c>
      <c r="AE20" s="29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55.043999999999997</v>
      </c>
      <c r="AN20" s="24">
        <v>0</v>
      </c>
      <c r="AO20" s="24">
        <v>0</v>
      </c>
      <c r="AP20" s="24">
        <v>7.38</v>
      </c>
      <c r="AV20" s="11">
        <v>0.1</v>
      </c>
      <c r="AY20" s="11">
        <v>95000</v>
      </c>
      <c r="AZ20" s="12"/>
      <c r="CD20" s="11">
        <v>0</v>
      </c>
    </row>
    <row r="21" spans="1:82" x14ac:dyDescent="0.3">
      <c r="A21" s="3" t="s">
        <v>315</v>
      </c>
      <c r="B21" s="3" t="s">
        <v>298</v>
      </c>
      <c r="C21" s="3" t="s">
        <v>91</v>
      </c>
      <c r="D21" s="3">
        <v>44.185099999999998</v>
      </c>
      <c r="E21" s="3">
        <v>5.2603999999999997</v>
      </c>
      <c r="F21" s="3">
        <v>1440</v>
      </c>
      <c r="H21" s="16">
        <v>3</v>
      </c>
      <c r="I21" s="16">
        <v>2.5499999999999998</v>
      </c>
      <c r="J21" s="11">
        <v>1</v>
      </c>
      <c r="K21" s="11">
        <v>0</v>
      </c>
      <c r="L21" s="11">
        <v>2260000</v>
      </c>
      <c r="M21" s="11">
        <v>0</v>
      </c>
      <c r="N21" s="11">
        <v>153</v>
      </c>
      <c r="O21" s="11">
        <v>8</v>
      </c>
      <c r="P21" s="11">
        <v>2000</v>
      </c>
      <c r="Q21" s="11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53.375999999999998</v>
      </c>
      <c r="Y21" s="24">
        <v>0</v>
      </c>
      <c r="Z21" s="24">
        <v>0</v>
      </c>
      <c r="AA21" s="24">
        <v>0</v>
      </c>
      <c r="AB21" s="24">
        <v>0</v>
      </c>
      <c r="AC21" s="24">
        <f t="shared" si="0"/>
        <v>42.16704</v>
      </c>
      <c r="AD21" s="24">
        <v>16.21</v>
      </c>
      <c r="AE21" s="29">
        <v>0</v>
      </c>
      <c r="AF21" s="24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53.375999999999998</v>
      </c>
      <c r="AN21" s="24">
        <v>0</v>
      </c>
      <c r="AO21" s="24">
        <v>0</v>
      </c>
      <c r="AP21" s="24">
        <v>16.21</v>
      </c>
      <c r="AV21" s="11">
        <v>0.1</v>
      </c>
      <c r="AY21" s="11">
        <v>91000</v>
      </c>
      <c r="AZ21" s="12"/>
      <c r="CD21" s="11">
        <v>0</v>
      </c>
    </row>
    <row r="22" spans="1:82" x14ac:dyDescent="0.3">
      <c r="A22" s="3" t="s">
        <v>315</v>
      </c>
      <c r="B22" s="3" t="s">
        <v>298</v>
      </c>
      <c r="C22" s="3" t="s">
        <v>92</v>
      </c>
      <c r="D22" s="3">
        <v>44.122500000000002</v>
      </c>
      <c r="E22" s="3">
        <v>5.7853000000000003</v>
      </c>
      <c r="F22" s="3">
        <v>1725</v>
      </c>
      <c r="H22" s="16">
        <v>3</v>
      </c>
      <c r="I22" s="16">
        <v>2.5499999999999998</v>
      </c>
      <c r="J22" s="11">
        <v>1</v>
      </c>
      <c r="K22" s="11">
        <v>0</v>
      </c>
      <c r="L22" s="11">
        <v>922000.00000000012</v>
      </c>
      <c r="M22" s="11">
        <v>0</v>
      </c>
      <c r="N22" s="11">
        <v>153</v>
      </c>
      <c r="O22" s="11">
        <v>8</v>
      </c>
      <c r="P22" s="11">
        <v>2000</v>
      </c>
      <c r="Q22" s="11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56.155999999999992</v>
      </c>
      <c r="Y22" s="24">
        <v>0</v>
      </c>
      <c r="Z22" s="24">
        <v>0</v>
      </c>
      <c r="AA22" s="24">
        <v>0</v>
      </c>
      <c r="AB22" s="24">
        <v>0</v>
      </c>
      <c r="AC22" s="24">
        <f t="shared" si="0"/>
        <v>44.363239999999998</v>
      </c>
      <c r="AD22" s="24">
        <v>16.8</v>
      </c>
      <c r="AE22" s="29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56.155999999999992</v>
      </c>
      <c r="AN22" s="24">
        <v>0</v>
      </c>
      <c r="AO22" s="24">
        <v>0</v>
      </c>
      <c r="AP22" s="24">
        <v>16.8</v>
      </c>
      <c r="AV22" s="11">
        <v>0.1</v>
      </c>
      <c r="AY22" s="11">
        <v>46000</v>
      </c>
      <c r="AZ22" s="12"/>
      <c r="CD22" s="11">
        <v>0</v>
      </c>
    </row>
    <row r="23" spans="1:82" x14ac:dyDescent="0.3">
      <c r="A23" s="3" t="s">
        <v>315</v>
      </c>
      <c r="B23" s="3" t="s">
        <v>298</v>
      </c>
      <c r="C23" s="3" t="s">
        <v>93</v>
      </c>
      <c r="D23" s="3">
        <v>44.123100000000001</v>
      </c>
      <c r="E23" s="3">
        <v>5.7887000000000004</v>
      </c>
      <c r="F23" s="3">
        <v>1751</v>
      </c>
      <c r="H23" s="16">
        <v>3</v>
      </c>
      <c r="I23" s="16">
        <v>2.5499999999999998</v>
      </c>
      <c r="J23" s="11">
        <v>1</v>
      </c>
      <c r="K23" s="11">
        <v>0</v>
      </c>
      <c r="L23" s="11">
        <v>978999.99999999988</v>
      </c>
      <c r="M23" s="11">
        <v>0</v>
      </c>
      <c r="N23" s="11">
        <v>153</v>
      </c>
      <c r="O23" s="11">
        <v>8</v>
      </c>
      <c r="P23" s="11">
        <v>2000</v>
      </c>
      <c r="Q23" s="11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54.765999999999991</v>
      </c>
      <c r="Y23" s="24">
        <v>0</v>
      </c>
      <c r="Z23" s="24">
        <v>0</v>
      </c>
      <c r="AA23" s="24">
        <v>0</v>
      </c>
      <c r="AB23" s="24">
        <v>0</v>
      </c>
      <c r="AC23" s="24">
        <f t="shared" si="0"/>
        <v>43.265139999999995</v>
      </c>
      <c r="AD23" s="24">
        <v>14.14</v>
      </c>
      <c r="AE23" s="29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54.765999999999991</v>
      </c>
      <c r="AN23" s="24">
        <v>0</v>
      </c>
      <c r="AO23" s="24">
        <v>0</v>
      </c>
      <c r="AP23" s="24">
        <v>14.14</v>
      </c>
      <c r="AV23" s="11">
        <v>0.1</v>
      </c>
      <c r="AY23" s="11">
        <v>48000</v>
      </c>
      <c r="AZ23" s="12"/>
      <c r="CD23" s="11">
        <v>0</v>
      </c>
    </row>
    <row r="24" spans="1:82" x14ac:dyDescent="0.3">
      <c r="A24" s="3" t="s">
        <v>315</v>
      </c>
      <c r="B24" s="3" t="s">
        <v>298</v>
      </c>
      <c r="C24" s="3" t="s">
        <v>94</v>
      </c>
      <c r="D24" s="3">
        <v>44.123199999999997</v>
      </c>
      <c r="E24" s="3">
        <v>5.8</v>
      </c>
      <c r="F24" s="3">
        <v>1795</v>
      </c>
      <c r="H24" s="16">
        <v>3</v>
      </c>
      <c r="I24" s="16">
        <v>2.5499999999999998</v>
      </c>
      <c r="J24" s="11">
        <v>1</v>
      </c>
      <c r="K24" s="11">
        <v>0</v>
      </c>
      <c r="L24" s="11">
        <v>830000.00000000012</v>
      </c>
      <c r="M24" s="11">
        <v>0</v>
      </c>
      <c r="N24" s="11">
        <v>153</v>
      </c>
      <c r="O24" s="11">
        <v>8</v>
      </c>
      <c r="P24" s="11">
        <v>2000</v>
      </c>
      <c r="Q24" s="11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56.016999999999989</v>
      </c>
      <c r="Y24" s="24">
        <v>0</v>
      </c>
      <c r="Z24" s="24">
        <v>0</v>
      </c>
      <c r="AA24" s="24">
        <v>0</v>
      </c>
      <c r="AB24" s="24">
        <v>0</v>
      </c>
      <c r="AC24" s="24">
        <f t="shared" si="0"/>
        <v>44.253429999999994</v>
      </c>
      <c r="AD24" s="24">
        <v>20.059999999999999</v>
      </c>
      <c r="AE24" s="29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56.016999999999989</v>
      </c>
      <c r="AN24" s="24">
        <v>0</v>
      </c>
      <c r="AO24" s="24">
        <v>0</v>
      </c>
      <c r="AP24" s="24">
        <v>20.059999999999999</v>
      </c>
      <c r="AV24" s="11">
        <v>0.1</v>
      </c>
      <c r="AY24" s="11">
        <v>43000</v>
      </c>
      <c r="AZ24" s="12"/>
      <c r="CD24" s="11">
        <v>0</v>
      </c>
    </row>
    <row r="25" spans="1:82" x14ac:dyDescent="0.3">
      <c r="A25" s="3" t="s">
        <v>315</v>
      </c>
      <c r="B25" s="3" t="s">
        <v>298</v>
      </c>
      <c r="C25" s="3" t="s">
        <v>95</v>
      </c>
      <c r="D25" s="3">
        <v>43.5321</v>
      </c>
      <c r="E25" s="3">
        <v>5.6181999999999999</v>
      </c>
      <c r="F25" s="3">
        <v>1012</v>
      </c>
      <c r="H25" s="16">
        <v>3</v>
      </c>
      <c r="I25" s="16">
        <v>2.5499999999999998</v>
      </c>
      <c r="J25" s="11">
        <v>1</v>
      </c>
      <c r="K25" s="11">
        <v>0</v>
      </c>
      <c r="L25" s="11">
        <v>2178000</v>
      </c>
      <c r="M25" s="11">
        <v>0</v>
      </c>
      <c r="N25" s="11">
        <v>153</v>
      </c>
      <c r="O25" s="11">
        <v>8</v>
      </c>
      <c r="P25" s="11">
        <v>2000</v>
      </c>
      <c r="Q25" s="11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54.488</v>
      </c>
      <c r="Y25" s="24">
        <v>0</v>
      </c>
      <c r="Z25" s="24">
        <v>0</v>
      </c>
      <c r="AA25" s="24">
        <v>0</v>
      </c>
      <c r="AB25" s="24">
        <v>0</v>
      </c>
      <c r="AC25" s="24">
        <f t="shared" si="0"/>
        <v>43.045520000000003</v>
      </c>
      <c r="AD25" s="24">
        <v>13.32</v>
      </c>
      <c r="AE25" s="29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54.488</v>
      </c>
      <c r="AN25" s="24">
        <v>0</v>
      </c>
      <c r="AO25" s="24">
        <v>0</v>
      </c>
      <c r="AP25" s="24">
        <v>13.32</v>
      </c>
      <c r="AV25" s="11">
        <v>0.1</v>
      </c>
      <c r="AY25" s="11">
        <v>55000.000000000007</v>
      </c>
      <c r="AZ25" s="12"/>
      <c r="CD25" s="11">
        <v>0</v>
      </c>
    </row>
    <row r="26" spans="1:82" x14ac:dyDescent="0.3">
      <c r="A26" s="3" t="s">
        <v>315</v>
      </c>
      <c r="B26" s="3" t="s">
        <v>298</v>
      </c>
      <c r="C26" s="3" t="s">
        <v>96</v>
      </c>
      <c r="D26" s="3">
        <v>43.530999999999999</v>
      </c>
      <c r="E26" s="3">
        <v>5.6081000000000003</v>
      </c>
      <c r="F26" s="3">
        <v>1004</v>
      </c>
      <c r="H26" s="16">
        <v>3</v>
      </c>
      <c r="I26" s="16">
        <v>2.5499999999999998</v>
      </c>
      <c r="J26" s="11">
        <v>1</v>
      </c>
      <c r="K26" s="11">
        <v>0</v>
      </c>
      <c r="L26" s="11">
        <v>2431000</v>
      </c>
      <c r="M26" s="11">
        <v>0</v>
      </c>
      <c r="N26" s="11">
        <v>153</v>
      </c>
      <c r="O26" s="11">
        <v>8</v>
      </c>
      <c r="P26" s="11">
        <v>2000</v>
      </c>
      <c r="Q26" s="11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56.989999999999995</v>
      </c>
      <c r="Y26" s="24">
        <v>0</v>
      </c>
      <c r="Z26" s="24">
        <v>0</v>
      </c>
      <c r="AA26" s="24">
        <v>0</v>
      </c>
      <c r="AB26" s="24">
        <v>0</v>
      </c>
      <c r="AC26" s="24">
        <f t="shared" si="0"/>
        <v>45.022099999999995</v>
      </c>
      <c r="AD26" s="24">
        <v>6.76</v>
      </c>
      <c r="AE26" s="29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56.989999999999995</v>
      </c>
      <c r="AN26" s="24">
        <v>0</v>
      </c>
      <c r="AO26" s="24">
        <v>0</v>
      </c>
      <c r="AP26" s="24">
        <v>6.76</v>
      </c>
      <c r="AV26" s="11">
        <v>0.1</v>
      </c>
      <c r="AY26" s="11">
        <v>65000</v>
      </c>
      <c r="AZ26" s="12"/>
      <c r="CD26" s="11">
        <v>0</v>
      </c>
    </row>
    <row r="27" spans="1:82" x14ac:dyDescent="0.3">
      <c r="A27" s="3" t="s">
        <v>315</v>
      </c>
      <c r="B27" s="3" t="s">
        <v>298</v>
      </c>
      <c r="C27" s="3" t="s">
        <v>97</v>
      </c>
      <c r="D27" s="3">
        <v>43.539099999999998</v>
      </c>
      <c r="E27" s="3">
        <v>5.6463000000000001</v>
      </c>
      <c r="F27" s="3">
        <v>1000</v>
      </c>
      <c r="H27" s="16">
        <v>3</v>
      </c>
      <c r="I27" s="16">
        <v>2.5499999999999998</v>
      </c>
      <c r="J27" s="11">
        <v>1</v>
      </c>
      <c r="K27" s="11">
        <v>0</v>
      </c>
      <c r="L27" s="11">
        <v>1630999.9999999998</v>
      </c>
      <c r="M27" s="11">
        <v>0</v>
      </c>
      <c r="N27" s="11">
        <v>153</v>
      </c>
      <c r="O27" s="11">
        <v>8</v>
      </c>
      <c r="P27" s="11">
        <v>2000</v>
      </c>
      <c r="Q27" s="11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55.321999999999996</v>
      </c>
      <c r="Y27" s="24">
        <v>0</v>
      </c>
      <c r="Z27" s="24">
        <v>0</v>
      </c>
      <c r="AA27" s="24">
        <v>0</v>
      </c>
      <c r="AB27" s="24">
        <v>0</v>
      </c>
      <c r="AC27" s="24">
        <f t="shared" si="0"/>
        <v>43.70438</v>
      </c>
      <c r="AD27" s="24">
        <v>22.45</v>
      </c>
      <c r="AE27" s="29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55.321999999999996</v>
      </c>
      <c r="AN27" s="24">
        <v>0</v>
      </c>
      <c r="AO27" s="24">
        <v>0</v>
      </c>
      <c r="AP27" s="24">
        <v>22.45</v>
      </c>
      <c r="AV27" s="11">
        <v>0.1</v>
      </c>
      <c r="AY27" s="11">
        <v>51000</v>
      </c>
      <c r="AZ27" s="12"/>
      <c r="CD27" s="11">
        <v>0</v>
      </c>
    </row>
    <row r="28" spans="1:82" s="4" customFormat="1" x14ac:dyDescent="0.3">
      <c r="A28" s="14" t="s">
        <v>314</v>
      </c>
      <c r="B28" s="1" t="s">
        <v>299</v>
      </c>
      <c r="C28" s="1" t="s">
        <v>98</v>
      </c>
      <c r="D28" s="1">
        <v>43.780900000000003</v>
      </c>
      <c r="E28" s="1">
        <v>5.1318000000000001</v>
      </c>
      <c r="F28" s="1">
        <v>366</v>
      </c>
      <c r="H28" s="13">
        <v>3</v>
      </c>
      <c r="I28" s="13">
        <v>2.5499999999999998</v>
      </c>
      <c r="J28" s="4">
        <v>1</v>
      </c>
      <c r="K28" s="4">
        <v>0</v>
      </c>
      <c r="L28" s="4">
        <v>827000</v>
      </c>
      <c r="M28" s="4">
        <v>0</v>
      </c>
      <c r="N28" s="4">
        <v>153</v>
      </c>
      <c r="O28" s="4">
        <v>8</v>
      </c>
      <c r="P28" s="4">
        <v>2000</v>
      </c>
      <c r="Q28" s="4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56.294999999999995</v>
      </c>
      <c r="Y28" s="23">
        <v>0</v>
      </c>
      <c r="Z28" s="23">
        <v>0</v>
      </c>
      <c r="AA28" s="23">
        <v>0</v>
      </c>
      <c r="AB28" s="23">
        <v>0</v>
      </c>
      <c r="AC28" s="23">
        <f t="shared" si="0"/>
        <v>44.473050000000001</v>
      </c>
      <c r="AD28" s="23">
        <v>47.07</v>
      </c>
      <c r="AE28" s="5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56.294999999999995</v>
      </c>
      <c r="AN28" s="23">
        <v>0</v>
      </c>
      <c r="AO28" s="23">
        <v>0</v>
      </c>
      <c r="AP28" s="23">
        <v>47.07</v>
      </c>
      <c r="AV28" s="4">
        <v>0.1</v>
      </c>
      <c r="AY28" s="4">
        <v>292000</v>
      </c>
      <c r="AZ28" s="6"/>
      <c r="CD28" s="4">
        <v>0</v>
      </c>
    </row>
    <row r="29" spans="1:82" x14ac:dyDescent="0.3">
      <c r="A29" s="9" t="s">
        <v>314</v>
      </c>
      <c r="B29" s="3" t="s">
        <v>299</v>
      </c>
      <c r="C29" s="3" t="s">
        <v>99</v>
      </c>
      <c r="D29" s="3">
        <v>43.803800000000003</v>
      </c>
      <c r="E29" s="3">
        <v>5.2870999999999997</v>
      </c>
      <c r="F29" s="3">
        <v>653</v>
      </c>
      <c r="H29" s="16">
        <v>3</v>
      </c>
      <c r="I29" s="16">
        <v>2.5499999999999998</v>
      </c>
      <c r="J29" s="11">
        <v>1</v>
      </c>
      <c r="K29" s="11">
        <v>0</v>
      </c>
      <c r="L29" s="11">
        <v>1431000</v>
      </c>
      <c r="M29" s="11">
        <v>0</v>
      </c>
      <c r="N29" s="11">
        <v>153</v>
      </c>
      <c r="O29" s="11">
        <v>8</v>
      </c>
      <c r="P29" s="11">
        <v>2000</v>
      </c>
      <c r="Q29" s="11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53.097999999999999</v>
      </c>
      <c r="Y29" s="24">
        <v>0</v>
      </c>
      <c r="Z29" s="24">
        <v>0</v>
      </c>
      <c r="AA29" s="24">
        <v>0</v>
      </c>
      <c r="AB29" s="24">
        <v>0</v>
      </c>
      <c r="AC29" s="24">
        <f t="shared" si="0"/>
        <v>41.947420000000001</v>
      </c>
      <c r="AD29" s="24">
        <v>1.42</v>
      </c>
      <c r="AE29" s="29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53.097999999999999</v>
      </c>
      <c r="AN29" s="24">
        <v>0</v>
      </c>
      <c r="AO29" s="24">
        <v>0</v>
      </c>
      <c r="AP29" s="24">
        <v>1.42</v>
      </c>
      <c r="AV29" s="11">
        <v>0.1</v>
      </c>
      <c r="AY29" s="11">
        <v>68000</v>
      </c>
      <c r="AZ29" s="12"/>
      <c r="CD29" s="11">
        <v>0</v>
      </c>
    </row>
    <row r="30" spans="1:82" x14ac:dyDescent="0.3">
      <c r="A30" s="9" t="s">
        <v>314</v>
      </c>
      <c r="B30" s="3" t="s">
        <v>298</v>
      </c>
      <c r="C30" s="3" t="s">
        <v>100</v>
      </c>
      <c r="D30" s="3">
        <v>43.803800000000003</v>
      </c>
      <c r="E30" s="3">
        <v>5.2870999999999997</v>
      </c>
      <c r="F30" s="3">
        <v>653</v>
      </c>
      <c r="H30" s="10">
        <v>3</v>
      </c>
      <c r="I30" s="16">
        <v>2.5499999999999998</v>
      </c>
      <c r="J30" s="11">
        <v>1</v>
      </c>
      <c r="K30" s="11">
        <v>0</v>
      </c>
      <c r="L30" s="11">
        <v>1589000</v>
      </c>
      <c r="M30" s="11">
        <v>0</v>
      </c>
      <c r="N30" s="11">
        <v>153</v>
      </c>
      <c r="O30" s="11">
        <v>8</v>
      </c>
      <c r="P30" s="11">
        <v>2000</v>
      </c>
      <c r="Q30" s="11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49.066999999999993</v>
      </c>
      <c r="Y30" s="24">
        <v>0</v>
      </c>
      <c r="Z30" s="24">
        <v>0</v>
      </c>
      <c r="AA30" s="24">
        <v>0</v>
      </c>
      <c r="AB30" s="24">
        <v>0</v>
      </c>
      <c r="AC30" s="24">
        <f t="shared" si="0"/>
        <v>38.762929999999997</v>
      </c>
      <c r="AD30" s="24">
        <v>2.62</v>
      </c>
      <c r="AE30" s="29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49.066999999999993</v>
      </c>
      <c r="AN30" s="24">
        <v>0</v>
      </c>
      <c r="AO30" s="24">
        <v>0</v>
      </c>
      <c r="AP30" s="24">
        <v>2.62</v>
      </c>
      <c r="AV30" s="11">
        <v>0.1</v>
      </c>
      <c r="AY30" s="11">
        <v>97000</v>
      </c>
      <c r="AZ30" s="12"/>
      <c r="CD30" s="11">
        <v>0</v>
      </c>
    </row>
    <row r="31" spans="1:82" x14ac:dyDescent="0.3">
      <c r="A31" s="9" t="s">
        <v>314</v>
      </c>
      <c r="B31" s="3" t="s">
        <v>299</v>
      </c>
      <c r="C31" s="3" t="s">
        <v>101</v>
      </c>
      <c r="D31" s="3">
        <v>43.8035</v>
      </c>
      <c r="E31" s="3">
        <v>5.2888000000000002</v>
      </c>
      <c r="F31" s="3">
        <v>644</v>
      </c>
      <c r="H31" s="16">
        <v>3</v>
      </c>
      <c r="I31" s="16">
        <v>2.5499999999999998</v>
      </c>
      <c r="J31" s="11">
        <v>1</v>
      </c>
      <c r="K31" s="11">
        <v>0</v>
      </c>
      <c r="L31" s="11">
        <v>1192000</v>
      </c>
      <c r="M31" s="11">
        <v>0</v>
      </c>
      <c r="N31" s="11">
        <v>153</v>
      </c>
      <c r="O31" s="11">
        <v>8</v>
      </c>
      <c r="P31" s="11">
        <v>2000</v>
      </c>
      <c r="Q31" s="11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54.209999999999994</v>
      </c>
      <c r="Y31" s="24">
        <v>0</v>
      </c>
      <c r="Z31" s="24">
        <v>0</v>
      </c>
      <c r="AA31" s="24">
        <v>0</v>
      </c>
      <c r="AB31" s="24">
        <v>0</v>
      </c>
      <c r="AC31" s="24">
        <f t="shared" si="0"/>
        <v>42.825899999999997</v>
      </c>
      <c r="AD31" s="24">
        <v>2.1800000000000002</v>
      </c>
      <c r="AE31" s="29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54.209999999999994</v>
      </c>
      <c r="AN31" s="24">
        <v>0</v>
      </c>
      <c r="AO31" s="24">
        <v>0</v>
      </c>
      <c r="AP31" s="24">
        <v>2.1800000000000002</v>
      </c>
      <c r="AV31" s="11">
        <v>0.1</v>
      </c>
      <c r="AY31" s="11">
        <v>69000</v>
      </c>
      <c r="AZ31" s="12"/>
      <c r="CD31" s="11">
        <v>0</v>
      </c>
    </row>
    <row r="32" spans="1:82" x14ac:dyDescent="0.3">
      <c r="A32" s="9" t="s">
        <v>314</v>
      </c>
      <c r="B32" s="3" t="s">
        <v>298</v>
      </c>
      <c r="C32" s="3" t="s">
        <v>102</v>
      </c>
      <c r="D32" s="3">
        <v>43.8035</v>
      </c>
      <c r="E32" s="3">
        <v>5.2888000000000002</v>
      </c>
      <c r="F32" s="3">
        <v>644</v>
      </c>
      <c r="H32" s="10">
        <v>3</v>
      </c>
      <c r="I32" s="16">
        <v>2.5499999999999998</v>
      </c>
      <c r="J32" s="11">
        <v>1</v>
      </c>
      <c r="K32" s="11">
        <v>0</v>
      </c>
      <c r="L32" s="11">
        <v>1484000</v>
      </c>
      <c r="M32" s="11">
        <v>0</v>
      </c>
      <c r="N32" s="11">
        <v>153</v>
      </c>
      <c r="O32" s="11">
        <v>8</v>
      </c>
      <c r="P32" s="11">
        <v>2000</v>
      </c>
      <c r="Q32" s="11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53.792999999999999</v>
      </c>
      <c r="Y32" s="24">
        <v>0</v>
      </c>
      <c r="Z32" s="24">
        <v>0</v>
      </c>
      <c r="AA32" s="24">
        <v>0</v>
      </c>
      <c r="AB32" s="24">
        <v>0</v>
      </c>
      <c r="AC32" s="24">
        <f t="shared" si="0"/>
        <v>42.496470000000002</v>
      </c>
      <c r="AD32" s="24">
        <v>2.1800000000000002</v>
      </c>
      <c r="AE32" s="29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53.792999999999999</v>
      </c>
      <c r="AN32" s="24">
        <v>0</v>
      </c>
      <c r="AO32" s="24">
        <v>0</v>
      </c>
      <c r="AP32" s="24">
        <v>2.1800000000000002</v>
      </c>
      <c r="AV32" s="11">
        <v>0.1</v>
      </c>
      <c r="AY32" s="11">
        <v>82000</v>
      </c>
      <c r="AZ32" s="12"/>
      <c r="CD32" s="11">
        <v>0</v>
      </c>
    </row>
    <row r="33" spans="1:82" x14ac:dyDescent="0.3">
      <c r="A33" s="9" t="s">
        <v>314</v>
      </c>
      <c r="B33" s="3" t="s">
        <v>299</v>
      </c>
      <c r="C33" s="3" t="s">
        <v>103</v>
      </c>
      <c r="D33" s="3">
        <v>43.796500000000002</v>
      </c>
      <c r="E33" s="3">
        <v>5.2309999999999999</v>
      </c>
      <c r="F33" s="3">
        <v>660</v>
      </c>
      <c r="H33" s="16">
        <v>3</v>
      </c>
      <c r="I33" s="16">
        <v>2.5499999999999998</v>
      </c>
      <c r="J33" s="11">
        <v>1</v>
      </c>
      <c r="K33" s="11">
        <v>0</v>
      </c>
      <c r="L33" s="11">
        <v>1404000</v>
      </c>
      <c r="M33" s="11">
        <v>0</v>
      </c>
      <c r="N33" s="11">
        <v>153</v>
      </c>
      <c r="O33" s="11">
        <v>8</v>
      </c>
      <c r="P33" s="11">
        <v>2000</v>
      </c>
      <c r="Q33" s="11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53.514999999999993</v>
      </c>
      <c r="Y33" s="24">
        <v>0</v>
      </c>
      <c r="Z33" s="24">
        <v>0</v>
      </c>
      <c r="AA33" s="24">
        <v>0</v>
      </c>
      <c r="AB33" s="24">
        <v>0</v>
      </c>
      <c r="AC33" s="24">
        <f t="shared" si="0"/>
        <v>42.276849999999996</v>
      </c>
      <c r="AD33" s="24">
        <v>2.14</v>
      </c>
      <c r="AE33" s="29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53.514999999999993</v>
      </c>
      <c r="AN33" s="24">
        <v>0</v>
      </c>
      <c r="AO33" s="24">
        <v>0</v>
      </c>
      <c r="AP33" s="24">
        <v>2.14</v>
      </c>
      <c r="AV33" s="11">
        <v>0.1</v>
      </c>
      <c r="AY33" s="11">
        <v>79000</v>
      </c>
      <c r="AZ33" s="12"/>
      <c r="CD33" s="11">
        <v>0</v>
      </c>
    </row>
    <row r="34" spans="1:82" x14ac:dyDescent="0.3">
      <c r="A34" s="9" t="s">
        <v>314</v>
      </c>
      <c r="B34" s="3" t="s">
        <v>298</v>
      </c>
      <c r="C34" s="3" t="s">
        <v>104</v>
      </c>
      <c r="D34" s="3">
        <v>43.796500000000002</v>
      </c>
      <c r="E34" s="3">
        <v>5.2309999999999999</v>
      </c>
      <c r="F34" s="3">
        <v>660</v>
      </c>
      <c r="H34" s="10">
        <v>3</v>
      </c>
      <c r="I34" s="16">
        <v>2.5499999999999998</v>
      </c>
      <c r="J34" s="11">
        <v>1</v>
      </c>
      <c r="K34" s="11">
        <v>0</v>
      </c>
      <c r="L34" s="11">
        <v>1367000</v>
      </c>
      <c r="M34" s="11">
        <v>0</v>
      </c>
      <c r="N34" s="11">
        <v>153</v>
      </c>
      <c r="O34" s="11">
        <v>8</v>
      </c>
      <c r="P34" s="11">
        <v>2000</v>
      </c>
      <c r="Q34" s="11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53.375999999999998</v>
      </c>
      <c r="Y34" s="24">
        <v>0</v>
      </c>
      <c r="Z34" s="24">
        <v>0</v>
      </c>
      <c r="AA34" s="24">
        <v>0</v>
      </c>
      <c r="AB34" s="24">
        <v>0</v>
      </c>
      <c r="AC34" s="24">
        <f t="shared" si="0"/>
        <v>42.16704</v>
      </c>
      <c r="AD34" s="24">
        <v>2.5</v>
      </c>
      <c r="AE34" s="29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53.375999999999998</v>
      </c>
      <c r="AN34" s="24">
        <v>0</v>
      </c>
      <c r="AO34" s="24">
        <v>0</v>
      </c>
      <c r="AP34" s="24">
        <v>2.5</v>
      </c>
      <c r="AV34" s="11">
        <v>0.1</v>
      </c>
      <c r="AY34" s="11">
        <v>87000</v>
      </c>
      <c r="AZ34" s="12"/>
      <c r="CD34" s="11">
        <v>0</v>
      </c>
    </row>
    <row r="35" spans="1:82" x14ac:dyDescent="0.3">
      <c r="A35" s="9" t="s">
        <v>314</v>
      </c>
      <c r="B35" s="3" t="s">
        <v>299</v>
      </c>
      <c r="C35" s="3" t="s">
        <v>105</v>
      </c>
      <c r="D35" s="3">
        <v>43.795999999999999</v>
      </c>
      <c r="E35" s="3">
        <v>5.2426000000000004</v>
      </c>
      <c r="F35" s="3">
        <v>659</v>
      </c>
      <c r="H35" s="16">
        <v>3</v>
      </c>
      <c r="I35" s="16">
        <v>2.5499999999999998</v>
      </c>
      <c r="J35" s="11">
        <v>1</v>
      </c>
      <c r="K35" s="11">
        <v>0</v>
      </c>
      <c r="L35" s="11">
        <v>1501000</v>
      </c>
      <c r="M35" s="11">
        <v>0</v>
      </c>
      <c r="N35" s="11">
        <v>153</v>
      </c>
      <c r="O35" s="11">
        <v>8</v>
      </c>
      <c r="P35" s="11">
        <v>2000</v>
      </c>
      <c r="Q35" s="11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52.680999999999997</v>
      </c>
      <c r="Y35" s="24">
        <v>0</v>
      </c>
      <c r="Z35" s="24">
        <v>0</v>
      </c>
      <c r="AA35" s="24">
        <v>0</v>
      </c>
      <c r="AB35" s="24">
        <v>0</v>
      </c>
      <c r="AC35" s="24">
        <f t="shared" si="0"/>
        <v>41.617989999999999</v>
      </c>
      <c r="AD35" s="24">
        <v>1.1599999999999999</v>
      </c>
      <c r="AE35" s="29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52.680999999999997</v>
      </c>
      <c r="AN35" s="24">
        <v>0</v>
      </c>
      <c r="AO35" s="24">
        <v>0</v>
      </c>
      <c r="AP35" s="24">
        <v>1.1599999999999999</v>
      </c>
      <c r="AV35" s="11">
        <v>0.1</v>
      </c>
      <c r="AY35" s="11">
        <v>68000</v>
      </c>
      <c r="AZ35" s="12"/>
      <c r="CD35" s="11">
        <v>0</v>
      </c>
    </row>
    <row r="36" spans="1:82" x14ac:dyDescent="0.3">
      <c r="A36" s="9" t="s">
        <v>314</v>
      </c>
      <c r="B36" s="3" t="s">
        <v>298</v>
      </c>
      <c r="C36" s="3" t="s">
        <v>106</v>
      </c>
      <c r="D36" s="3">
        <v>43.795999999999999</v>
      </c>
      <c r="E36" s="3">
        <v>5.2426000000000004</v>
      </c>
      <c r="F36" s="3">
        <v>659</v>
      </c>
      <c r="H36" s="10">
        <v>3</v>
      </c>
      <c r="I36" s="16">
        <v>2.5499999999999998</v>
      </c>
      <c r="J36" s="11">
        <v>1</v>
      </c>
      <c r="K36" s="11">
        <v>0</v>
      </c>
      <c r="L36" s="11">
        <v>1456000</v>
      </c>
      <c r="M36" s="11">
        <v>0</v>
      </c>
      <c r="N36" s="11">
        <v>153</v>
      </c>
      <c r="O36" s="11">
        <v>8</v>
      </c>
      <c r="P36" s="11">
        <v>2000</v>
      </c>
      <c r="Q36" s="11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52.819999999999993</v>
      </c>
      <c r="Y36" s="24">
        <v>0</v>
      </c>
      <c r="Z36" s="24">
        <v>0</v>
      </c>
      <c r="AA36" s="24">
        <v>0</v>
      </c>
      <c r="AB36" s="24">
        <v>0</v>
      </c>
      <c r="AC36" s="24">
        <f t="shared" si="0"/>
        <v>41.727799999999995</v>
      </c>
      <c r="AD36" s="24">
        <v>1.69</v>
      </c>
      <c r="AE36" s="29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52.819999999999993</v>
      </c>
      <c r="AN36" s="24">
        <v>0</v>
      </c>
      <c r="AO36" s="24">
        <v>0</v>
      </c>
      <c r="AP36" s="24">
        <v>1.69</v>
      </c>
      <c r="AV36" s="11">
        <v>0.1</v>
      </c>
      <c r="AY36" s="11">
        <v>73000</v>
      </c>
      <c r="AZ36" s="12"/>
      <c r="CD36" s="11">
        <v>0</v>
      </c>
    </row>
    <row r="37" spans="1:82" x14ac:dyDescent="0.3">
      <c r="A37" s="9" t="s">
        <v>314</v>
      </c>
      <c r="B37" s="3" t="s">
        <v>299</v>
      </c>
      <c r="C37" s="3" t="s">
        <v>107</v>
      </c>
      <c r="D37" s="3">
        <v>43.766300000000001</v>
      </c>
      <c r="E37" s="3">
        <v>5.1856</v>
      </c>
      <c r="F37" s="3">
        <v>384</v>
      </c>
      <c r="H37" s="16">
        <v>3</v>
      </c>
      <c r="I37" s="16">
        <v>2.5499999999999998</v>
      </c>
      <c r="J37" s="11">
        <v>1</v>
      </c>
      <c r="K37" s="11">
        <v>0</v>
      </c>
      <c r="L37" s="11">
        <v>1216000</v>
      </c>
      <c r="M37" s="11">
        <v>0</v>
      </c>
      <c r="N37" s="11">
        <v>153</v>
      </c>
      <c r="O37" s="11">
        <v>8</v>
      </c>
      <c r="P37" s="11">
        <v>2000</v>
      </c>
      <c r="Q37" s="11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53.375999999999998</v>
      </c>
      <c r="Y37" s="24">
        <v>0</v>
      </c>
      <c r="Z37" s="24">
        <v>0</v>
      </c>
      <c r="AA37" s="24">
        <v>0</v>
      </c>
      <c r="AB37" s="24">
        <v>0</v>
      </c>
      <c r="AC37" s="24">
        <f t="shared" si="0"/>
        <v>42.16704</v>
      </c>
      <c r="AD37" s="24">
        <v>2.56</v>
      </c>
      <c r="AE37" s="29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53.375999999999998</v>
      </c>
      <c r="AN37" s="24">
        <v>0</v>
      </c>
      <c r="AO37" s="24">
        <v>0</v>
      </c>
      <c r="AP37" s="24">
        <v>2.56</v>
      </c>
      <c r="AV37" s="11">
        <v>0.1</v>
      </c>
      <c r="AY37" s="11">
        <v>75000</v>
      </c>
      <c r="AZ37" s="12"/>
      <c r="CD37" s="11">
        <v>0</v>
      </c>
    </row>
    <row r="38" spans="1:82" x14ac:dyDescent="0.3">
      <c r="A38" s="9" t="s">
        <v>314</v>
      </c>
      <c r="B38" s="3" t="s">
        <v>298</v>
      </c>
      <c r="C38" s="3" t="s">
        <v>108</v>
      </c>
      <c r="D38" s="3">
        <v>43.766300000000001</v>
      </c>
      <c r="E38" s="3">
        <v>5.1856</v>
      </c>
      <c r="F38" s="3">
        <v>384</v>
      </c>
      <c r="H38" s="10">
        <v>3</v>
      </c>
      <c r="I38" s="16">
        <v>2.5499999999999998</v>
      </c>
      <c r="J38" s="11">
        <v>1</v>
      </c>
      <c r="K38" s="11">
        <v>0</v>
      </c>
      <c r="L38" s="11">
        <v>1336000</v>
      </c>
      <c r="M38" s="11">
        <v>0</v>
      </c>
      <c r="N38" s="11">
        <v>153</v>
      </c>
      <c r="O38" s="11">
        <v>8</v>
      </c>
      <c r="P38" s="11">
        <v>2000</v>
      </c>
      <c r="Q38" s="11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59.213999999999999</v>
      </c>
      <c r="Y38" s="24">
        <v>0</v>
      </c>
      <c r="Z38" s="24">
        <v>0</v>
      </c>
      <c r="AA38" s="24">
        <v>0</v>
      </c>
      <c r="AB38" s="24">
        <v>0</v>
      </c>
      <c r="AC38" s="24">
        <f t="shared" si="0"/>
        <v>46.779060000000001</v>
      </c>
      <c r="AD38" s="24">
        <v>1.37</v>
      </c>
      <c r="AE38" s="29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59.213999999999999</v>
      </c>
      <c r="AN38" s="24">
        <v>0</v>
      </c>
      <c r="AO38" s="24">
        <v>0</v>
      </c>
      <c r="AP38" s="24">
        <v>1.37</v>
      </c>
      <c r="AV38" s="11">
        <v>0.1</v>
      </c>
      <c r="AY38" s="11">
        <v>66000</v>
      </c>
      <c r="AZ38" s="12"/>
      <c r="CD38" s="11">
        <v>0</v>
      </c>
    </row>
    <row r="39" spans="1:82" x14ac:dyDescent="0.3">
      <c r="A39" s="9" t="s">
        <v>314</v>
      </c>
      <c r="B39" s="3" t="s">
        <v>299</v>
      </c>
      <c r="C39" s="3" t="s">
        <v>109</v>
      </c>
      <c r="D39" s="3">
        <v>43.765000000000001</v>
      </c>
      <c r="E39" s="3">
        <v>5.1931000000000003</v>
      </c>
      <c r="F39" s="3">
        <v>374</v>
      </c>
      <c r="H39" s="16">
        <v>3</v>
      </c>
      <c r="I39" s="16">
        <v>2.5499999999999998</v>
      </c>
      <c r="J39" s="11">
        <v>1</v>
      </c>
      <c r="K39" s="11">
        <v>0</v>
      </c>
      <c r="L39" s="11">
        <v>1398000</v>
      </c>
      <c r="M39" s="11">
        <v>0</v>
      </c>
      <c r="N39" s="11">
        <v>153</v>
      </c>
      <c r="O39" s="11">
        <v>8</v>
      </c>
      <c r="P39" s="11">
        <v>2000</v>
      </c>
      <c r="Q39" s="11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58.10199999999999</v>
      </c>
      <c r="Y39" s="24">
        <v>0</v>
      </c>
      <c r="Z39" s="24">
        <v>0</v>
      </c>
      <c r="AA39" s="24">
        <v>0</v>
      </c>
      <c r="AB39" s="24">
        <v>0</v>
      </c>
      <c r="AC39" s="24">
        <f t="shared" si="0"/>
        <v>45.900579999999991</v>
      </c>
      <c r="AD39" s="24">
        <v>4.43</v>
      </c>
      <c r="AE39" s="29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58.10199999999999</v>
      </c>
      <c r="AN39" s="24">
        <v>0</v>
      </c>
      <c r="AO39" s="24">
        <v>0</v>
      </c>
      <c r="AP39" s="24">
        <v>4.43</v>
      </c>
      <c r="AV39" s="11">
        <v>0.1</v>
      </c>
      <c r="AY39" s="11">
        <v>106000</v>
      </c>
      <c r="AZ39" s="12"/>
      <c r="CD39" s="11">
        <v>0</v>
      </c>
    </row>
    <row r="40" spans="1:82" x14ac:dyDescent="0.3">
      <c r="A40" s="9" t="s">
        <v>314</v>
      </c>
      <c r="B40" s="3" t="s">
        <v>298</v>
      </c>
      <c r="C40" s="3" t="s">
        <v>110</v>
      </c>
      <c r="D40" s="3">
        <v>43.765000000000001</v>
      </c>
      <c r="E40" s="3">
        <v>5.1931000000000003</v>
      </c>
      <c r="F40" s="3">
        <v>374</v>
      </c>
      <c r="H40" s="10">
        <v>3</v>
      </c>
      <c r="I40" s="16">
        <v>2.5499999999999998</v>
      </c>
      <c r="J40" s="11">
        <v>1</v>
      </c>
      <c r="K40" s="11">
        <v>0</v>
      </c>
      <c r="L40" s="11">
        <v>1220000</v>
      </c>
      <c r="M40" s="11">
        <v>0</v>
      </c>
      <c r="N40" s="11">
        <v>153</v>
      </c>
      <c r="O40" s="11">
        <v>8</v>
      </c>
      <c r="P40" s="11">
        <v>2000</v>
      </c>
      <c r="Q40" s="11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54.348999999999997</v>
      </c>
      <c r="Y40" s="24">
        <v>0</v>
      </c>
      <c r="Z40" s="24">
        <v>0</v>
      </c>
      <c r="AA40" s="24">
        <v>0</v>
      </c>
      <c r="AB40" s="24">
        <v>0</v>
      </c>
      <c r="AC40" s="24">
        <f t="shared" si="0"/>
        <v>42.93571</v>
      </c>
      <c r="AD40" s="24">
        <v>4.04</v>
      </c>
      <c r="AE40" s="29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54.348999999999997</v>
      </c>
      <c r="AN40" s="24">
        <v>0</v>
      </c>
      <c r="AO40" s="24">
        <v>0</v>
      </c>
      <c r="AP40" s="24">
        <v>4.04</v>
      </c>
      <c r="AV40" s="11">
        <v>0.1</v>
      </c>
      <c r="AY40" s="11">
        <v>88000</v>
      </c>
      <c r="AZ40" s="12"/>
      <c r="CD40" s="11">
        <v>0</v>
      </c>
    </row>
    <row r="41" spans="1:82" x14ac:dyDescent="0.3">
      <c r="A41" s="9" t="s">
        <v>314</v>
      </c>
      <c r="B41" s="3" t="s">
        <v>299</v>
      </c>
      <c r="C41" s="3" t="s">
        <v>111</v>
      </c>
      <c r="D41" s="3">
        <v>43.800199999999997</v>
      </c>
      <c r="E41" s="3">
        <v>5.125</v>
      </c>
      <c r="F41" s="3">
        <v>548</v>
      </c>
      <c r="H41" s="16">
        <v>3</v>
      </c>
      <c r="I41" s="16">
        <v>2.5499999999999998</v>
      </c>
      <c r="J41" s="11">
        <v>1</v>
      </c>
      <c r="K41" s="11">
        <v>0</v>
      </c>
      <c r="L41" s="11">
        <v>1093000</v>
      </c>
      <c r="M41" s="11">
        <v>0</v>
      </c>
      <c r="N41" s="11">
        <v>153</v>
      </c>
      <c r="O41" s="11">
        <v>8</v>
      </c>
      <c r="P41" s="11">
        <v>2000</v>
      </c>
      <c r="Q41" s="11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53.236999999999995</v>
      </c>
      <c r="Y41" s="24">
        <v>0</v>
      </c>
      <c r="Z41" s="24">
        <v>0</v>
      </c>
      <c r="AA41" s="24">
        <v>0</v>
      </c>
      <c r="AB41" s="24">
        <v>0</v>
      </c>
      <c r="AC41" s="24">
        <f t="shared" si="0"/>
        <v>42.057229999999997</v>
      </c>
      <c r="AD41" s="24">
        <v>5.48</v>
      </c>
      <c r="AE41" s="29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53.236999999999995</v>
      </c>
      <c r="AN41" s="24">
        <v>0</v>
      </c>
      <c r="AO41" s="24">
        <v>0</v>
      </c>
      <c r="AP41" s="24">
        <v>5.48</v>
      </c>
      <c r="AV41" s="11">
        <v>0.1</v>
      </c>
      <c r="AY41" s="11">
        <v>94000</v>
      </c>
      <c r="AZ41" s="12"/>
      <c r="CD41" s="11">
        <v>0</v>
      </c>
    </row>
    <row r="42" spans="1:82" x14ac:dyDescent="0.3">
      <c r="A42" s="9" t="s">
        <v>314</v>
      </c>
      <c r="B42" s="3" t="s">
        <v>298</v>
      </c>
      <c r="C42" s="3" t="s">
        <v>112</v>
      </c>
      <c r="D42" s="3">
        <v>43.800199999999997</v>
      </c>
      <c r="E42" s="3">
        <v>5.125</v>
      </c>
      <c r="F42" s="3">
        <v>548</v>
      </c>
      <c r="H42" s="10">
        <v>3</v>
      </c>
      <c r="I42" s="16">
        <v>2.5499999999999998</v>
      </c>
      <c r="J42" s="11">
        <v>1</v>
      </c>
      <c r="K42" s="11">
        <v>0</v>
      </c>
      <c r="L42" s="11">
        <v>1170000</v>
      </c>
      <c r="M42" s="11">
        <v>0</v>
      </c>
      <c r="N42" s="11">
        <v>153</v>
      </c>
      <c r="O42" s="11">
        <v>8</v>
      </c>
      <c r="P42" s="11">
        <v>2000</v>
      </c>
      <c r="Q42" s="11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56.850999999999992</v>
      </c>
      <c r="Y42" s="24">
        <v>0</v>
      </c>
      <c r="Z42" s="24">
        <v>0</v>
      </c>
      <c r="AA42" s="24">
        <v>0</v>
      </c>
      <c r="AB42" s="24">
        <v>0</v>
      </c>
      <c r="AC42" s="24">
        <f t="shared" si="0"/>
        <v>44.912289999999999</v>
      </c>
      <c r="AD42" s="24">
        <v>7.3</v>
      </c>
      <c r="AE42" s="29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56.850999999999992</v>
      </c>
      <c r="AN42" s="24">
        <v>0</v>
      </c>
      <c r="AO42" s="24">
        <v>0</v>
      </c>
      <c r="AP42" s="24">
        <v>7.3</v>
      </c>
      <c r="AV42" s="11">
        <v>0.1</v>
      </c>
      <c r="AY42" s="11">
        <v>118000</v>
      </c>
      <c r="AZ42" s="12"/>
      <c r="CD42" s="11">
        <v>0</v>
      </c>
    </row>
    <row r="43" spans="1:82" x14ac:dyDescent="0.3">
      <c r="A43" s="9" t="s">
        <v>314</v>
      </c>
      <c r="B43" s="3" t="s">
        <v>299</v>
      </c>
      <c r="C43" s="3" t="s">
        <v>113</v>
      </c>
      <c r="D43" s="3">
        <v>43.800400000000003</v>
      </c>
      <c r="E43" s="3">
        <v>5.1269999999999998</v>
      </c>
      <c r="F43" s="3">
        <v>561</v>
      </c>
      <c r="H43" s="16">
        <v>3</v>
      </c>
      <c r="I43" s="16">
        <v>2.5499999999999998</v>
      </c>
      <c r="J43" s="11">
        <v>1</v>
      </c>
      <c r="K43" s="11">
        <v>0</v>
      </c>
      <c r="L43" s="11">
        <v>1377000</v>
      </c>
      <c r="M43" s="11">
        <v>0</v>
      </c>
      <c r="N43" s="11">
        <v>153</v>
      </c>
      <c r="O43" s="11">
        <v>8</v>
      </c>
      <c r="P43" s="11">
        <v>2000</v>
      </c>
      <c r="Q43" s="11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56.573</v>
      </c>
      <c r="Y43" s="24">
        <v>0</v>
      </c>
      <c r="Z43" s="24">
        <v>0</v>
      </c>
      <c r="AA43" s="24">
        <v>0</v>
      </c>
      <c r="AB43" s="24">
        <v>0</v>
      </c>
      <c r="AC43" s="24">
        <f t="shared" si="0"/>
        <v>44.69267</v>
      </c>
      <c r="AD43" s="24">
        <v>10.44</v>
      </c>
      <c r="AE43" s="29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56.573</v>
      </c>
      <c r="AN43" s="24">
        <v>0</v>
      </c>
      <c r="AO43" s="24">
        <v>0</v>
      </c>
      <c r="AP43" s="24">
        <v>10.44</v>
      </c>
      <c r="AV43" s="11">
        <v>0.1</v>
      </c>
      <c r="AY43" s="11">
        <v>179000</v>
      </c>
      <c r="AZ43" s="12"/>
      <c r="CD43" s="11">
        <v>0</v>
      </c>
    </row>
    <row r="44" spans="1:82" x14ac:dyDescent="0.3">
      <c r="A44" s="9" t="s">
        <v>314</v>
      </c>
      <c r="B44" s="3" t="s">
        <v>300</v>
      </c>
      <c r="C44" s="3" t="s">
        <v>114</v>
      </c>
      <c r="D44" s="3">
        <v>43.794899999999998</v>
      </c>
      <c r="E44" s="3">
        <v>5.0952000000000002</v>
      </c>
      <c r="F44" s="3">
        <v>127</v>
      </c>
      <c r="H44" s="10">
        <v>3</v>
      </c>
      <c r="I44" s="16">
        <v>2.5499999999999998</v>
      </c>
      <c r="J44" s="11">
        <v>1</v>
      </c>
      <c r="K44" s="11">
        <v>0</v>
      </c>
      <c r="L44" s="11">
        <v>384000</v>
      </c>
      <c r="M44" s="11">
        <v>0</v>
      </c>
      <c r="N44" s="11">
        <v>153</v>
      </c>
      <c r="O44" s="11">
        <v>0</v>
      </c>
      <c r="P44" s="11">
        <v>2000</v>
      </c>
      <c r="Q44" s="11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57.268000000000001</v>
      </c>
      <c r="Y44" s="24">
        <v>0</v>
      </c>
      <c r="Z44" s="24">
        <v>0</v>
      </c>
      <c r="AA44" s="24">
        <v>0</v>
      </c>
      <c r="AB44" s="24">
        <v>0</v>
      </c>
      <c r="AC44" s="24">
        <f t="shared" si="0"/>
        <v>45.241720000000001</v>
      </c>
      <c r="AD44" s="24">
        <v>7.93</v>
      </c>
      <c r="AE44" s="29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57.268000000000001</v>
      </c>
      <c r="AN44" s="24">
        <v>0</v>
      </c>
      <c r="AO44" s="24">
        <v>0</v>
      </c>
      <c r="AP44" s="24">
        <v>7.93</v>
      </c>
      <c r="AV44" s="11">
        <v>0.1</v>
      </c>
      <c r="AY44" s="11">
        <v>67000</v>
      </c>
      <c r="AZ44" s="12"/>
      <c r="CD44" s="11">
        <v>0</v>
      </c>
    </row>
    <row r="45" spans="1:82" x14ac:dyDescent="0.3">
      <c r="A45" s="9" t="s">
        <v>314</v>
      </c>
      <c r="B45" s="3" t="s">
        <v>300</v>
      </c>
      <c r="C45" s="3" t="s">
        <v>115</v>
      </c>
      <c r="D45" s="3">
        <v>43.788899999999998</v>
      </c>
      <c r="E45" s="3">
        <v>5.1947000000000001</v>
      </c>
      <c r="F45" s="3">
        <v>342</v>
      </c>
      <c r="H45" s="16">
        <v>3</v>
      </c>
      <c r="I45" s="16">
        <v>2.5499999999999998</v>
      </c>
      <c r="J45" s="11">
        <v>1</v>
      </c>
      <c r="K45" s="11">
        <v>0</v>
      </c>
      <c r="L45" s="11">
        <v>709000</v>
      </c>
      <c r="M45" s="11">
        <v>0</v>
      </c>
      <c r="N45" s="11">
        <v>153</v>
      </c>
      <c r="O45" s="11">
        <v>0</v>
      </c>
      <c r="P45" s="11">
        <v>2000</v>
      </c>
      <c r="Q45" s="11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61.16</v>
      </c>
      <c r="Y45" s="24">
        <v>0</v>
      </c>
      <c r="Z45" s="24">
        <v>0</v>
      </c>
      <c r="AA45" s="24">
        <v>0</v>
      </c>
      <c r="AB45" s="24">
        <v>0</v>
      </c>
      <c r="AC45" s="24">
        <f t="shared" si="0"/>
        <v>48.316400000000002</v>
      </c>
      <c r="AD45" s="24">
        <v>2.2000000000000002</v>
      </c>
      <c r="AE45" s="29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61.16</v>
      </c>
      <c r="AN45" s="24">
        <v>0</v>
      </c>
      <c r="AO45" s="24">
        <v>0</v>
      </c>
      <c r="AP45" s="24">
        <v>2.2000000000000002</v>
      </c>
      <c r="AV45" s="11">
        <v>0.1</v>
      </c>
      <c r="AY45" s="11">
        <v>49000</v>
      </c>
      <c r="AZ45" s="12"/>
      <c r="CD45" s="11">
        <v>0</v>
      </c>
    </row>
    <row r="46" spans="1:82" x14ac:dyDescent="0.3">
      <c r="A46" s="9" t="s">
        <v>314</v>
      </c>
      <c r="B46" s="3" t="s">
        <v>300</v>
      </c>
      <c r="C46" s="3" t="s">
        <v>116</v>
      </c>
      <c r="D46" s="3">
        <v>43.781300000000002</v>
      </c>
      <c r="E46" s="3">
        <v>5.1889000000000003</v>
      </c>
      <c r="F46" s="3">
        <v>274</v>
      </c>
      <c r="H46" s="10">
        <v>3</v>
      </c>
      <c r="I46" s="16">
        <v>2.5499999999999998</v>
      </c>
      <c r="J46" s="11">
        <v>1</v>
      </c>
      <c r="K46" s="11">
        <v>0</v>
      </c>
      <c r="L46" s="11">
        <v>407000</v>
      </c>
      <c r="M46" s="11">
        <v>0</v>
      </c>
      <c r="N46" s="11">
        <v>153</v>
      </c>
      <c r="O46" s="11">
        <v>0</v>
      </c>
      <c r="P46" s="11">
        <v>2000</v>
      </c>
      <c r="Q46" s="11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55.321999999999996</v>
      </c>
      <c r="Y46" s="24">
        <v>0</v>
      </c>
      <c r="Z46" s="24">
        <v>0</v>
      </c>
      <c r="AA46" s="24">
        <v>0</v>
      </c>
      <c r="AB46" s="24">
        <v>0</v>
      </c>
      <c r="AC46" s="24">
        <f t="shared" si="0"/>
        <v>43.70438</v>
      </c>
      <c r="AD46" s="24">
        <v>21.7</v>
      </c>
      <c r="AE46" s="29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55.321999999999996</v>
      </c>
      <c r="AN46" s="24">
        <v>0</v>
      </c>
      <c r="AO46" s="24">
        <v>0</v>
      </c>
      <c r="AP46" s="24">
        <v>21.7</v>
      </c>
      <c r="AV46" s="11">
        <v>0.1</v>
      </c>
      <c r="AY46" s="11">
        <v>126000</v>
      </c>
      <c r="AZ46" s="12"/>
      <c r="CD46" s="11">
        <v>0</v>
      </c>
    </row>
    <row r="47" spans="1:82" x14ac:dyDescent="0.3">
      <c r="A47" s="9" t="s">
        <v>314</v>
      </c>
      <c r="B47" s="3" t="s">
        <v>301</v>
      </c>
      <c r="C47" s="3" t="s">
        <v>117</v>
      </c>
      <c r="D47" s="3">
        <v>43.781300000000002</v>
      </c>
      <c r="E47" s="3">
        <v>5.1889000000000003</v>
      </c>
      <c r="F47" s="3">
        <v>274</v>
      </c>
      <c r="H47" s="16">
        <v>3</v>
      </c>
      <c r="I47" s="16">
        <v>2.5499999999999998</v>
      </c>
      <c r="J47" s="11">
        <v>1</v>
      </c>
      <c r="K47" s="11">
        <v>0</v>
      </c>
      <c r="L47" s="11">
        <v>366000</v>
      </c>
      <c r="M47" s="11">
        <v>0</v>
      </c>
      <c r="N47" s="11">
        <v>153</v>
      </c>
      <c r="O47" s="11">
        <v>0</v>
      </c>
      <c r="P47" s="11">
        <v>2000</v>
      </c>
      <c r="Q47" s="11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57.545999999999992</v>
      </c>
      <c r="Y47" s="24">
        <v>0</v>
      </c>
      <c r="Z47" s="24">
        <v>0</v>
      </c>
      <c r="AA47" s="24">
        <v>0</v>
      </c>
      <c r="AB47" s="24">
        <v>0</v>
      </c>
      <c r="AC47" s="24">
        <f t="shared" si="0"/>
        <v>45.461339999999993</v>
      </c>
      <c r="AD47" s="24">
        <v>18.239999999999998</v>
      </c>
      <c r="AE47" s="29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57.545999999999992</v>
      </c>
      <c r="AN47" s="24">
        <v>0</v>
      </c>
      <c r="AO47" s="24">
        <v>0</v>
      </c>
      <c r="AP47" s="24">
        <v>18.239999999999998</v>
      </c>
      <c r="AV47" s="11">
        <v>0.1</v>
      </c>
      <c r="AY47" s="11">
        <v>94000</v>
      </c>
      <c r="AZ47" s="12"/>
      <c r="CD47" s="11">
        <v>0</v>
      </c>
    </row>
    <row r="48" spans="1:82" x14ac:dyDescent="0.3">
      <c r="A48" s="9" t="s">
        <v>314</v>
      </c>
      <c r="B48" s="3" t="s">
        <v>300</v>
      </c>
      <c r="C48" s="3" t="s">
        <v>118</v>
      </c>
      <c r="D48" s="3">
        <v>43.778100000000002</v>
      </c>
      <c r="E48" s="3">
        <v>5.1999000000000004</v>
      </c>
      <c r="F48" s="3">
        <v>265</v>
      </c>
      <c r="H48" s="10">
        <v>3</v>
      </c>
      <c r="I48" s="16">
        <v>2.5499999999999998</v>
      </c>
      <c r="J48" s="11">
        <v>1</v>
      </c>
      <c r="K48" s="11">
        <v>0</v>
      </c>
      <c r="L48" s="11">
        <v>422000</v>
      </c>
      <c r="M48" s="11">
        <v>0</v>
      </c>
      <c r="N48" s="11">
        <v>153</v>
      </c>
      <c r="O48" s="11">
        <v>0</v>
      </c>
      <c r="P48" s="11">
        <v>2000</v>
      </c>
      <c r="Q48" s="11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59.353000000000002</v>
      </c>
      <c r="Y48" s="24">
        <v>0</v>
      </c>
      <c r="Z48" s="24">
        <v>0</v>
      </c>
      <c r="AA48" s="24">
        <v>0</v>
      </c>
      <c r="AB48" s="24">
        <v>0</v>
      </c>
      <c r="AC48" s="24">
        <f t="shared" si="0"/>
        <v>46.888870000000004</v>
      </c>
      <c r="AD48" s="24">
        <v>23.23</v>
      </c>
      <c r="AE48" s="29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59.353000000000002</v>
      </c>
      <c r="AN48" s="24">
        <v>0</v>
      </c>
      <c r="AO48" s="24">
        <v>0</v>
      </c>
      <c r="AP48" s="24">
        <v>23.23</v>
      </c>
      <c r="AV48" s="11">
        <v>0.1</v>
      </c>
      <c r="AY48" s="11">
        <v>140000</v>
      </c>
      <c r="AZ48" s="12"/>
      <c r="CD48" s="11">
        <v>0</v>
      </c>
    </row>
    <row r="49" spans="1:82" x14ac:dyDescent="0.3">
      <c r="A49" s="9" t="s">
        <v>314</v>
      </c>
      <c r="B49" s="3" t="s">
        <v>301</v>
      </c>
      <c r="C49" s="3" t="s">
        <v>119</v>
      </c>
      <c r="D49" s="3">
        <v>43.778100000000002</v>
      </c>
      <c r="E49" s="3">
        <v>5.1999000000000004</v>
      </c>
      <c r="F49" s="3">
        <v>265</v>
      </c>
      <c r="H49" s="16">
        <v>3</v>
      </c>
      <c r="I49" s="16">
        <v>2.5499999999999998</v>
      </c>
      <c r="J49" s="11">
        <v>1</v>
      </c>
      <c r="K49" s="11">
        <v>0</v>
      </c>
      <c r="L49" s="11">
        <v>396000</v>
      </c>
      <c r="M49" s="11">
        <v>0</v>
      </c>
      <c r="N49" s="11">
        <v>153</v>
      </c>
      <c r="O49" s="11">
        <v>0</v>
      </c>
      <c r="P49" s="11">
        <v>2000</v>
      </c>
      <c r="Q49" s="11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56.573</v>
      </c>
      <c r="Y49" s="24">
        <v>0</v>
      </c>
      <c r="Z49" s="24">
        <v>0</v>
      </c>
      <c r="AA49" s="24">
        <v>0</v>
      </c>
      <c r="AB49" s="24">
        <v>0</v>
      </c>
      <c r="AC49" s="24">
        <f t="shared" si="0"/>
        <v>44.69267</v>
      </c>
      <c r="AD49" s="24">
        <v>19.04</v>
      </c>
      <c r="AE49" s="29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56.573</v>
      </c>
      <c r="AN49" s="24">
        <v>0</v>
      </c>
      <c r="AO49" s="24">
        <v>0</v>
      </c>
      <c r="AP49" s="24">
        <v>19.04</v>
      </c>
      <c r="AV49" s="11">
        <v>0.1</v>
      </c>
      <c r="AY49" s="11">
        <v>113999.99999999999</v>
      </c>
      <c r="AZ49" s="12"/>
      <c r="CD49" s="11">
        <v>0</v>
      </c>
    </row>
    <row r="50" spans="1:82" x14ac:dyDescent="0.3">
      <c r="A50" s="9" t="s">
        <v>314</v>
      </c>
      <c r="B50" s="3" t="s">
        <v>300</v>
      </c>
      <c r="C50" s="3" t="s">
        <v>120</v>
      </c>
      <c r="D50" s="3">
        <v>43.810299999999998</v>
      </c>
      <c r="E50" s="3">
        <v>5.2389999999999999</v>
      </c>
      <c r="F50" s="3">
        <v>343</v>
      </c>
      <c r="H50" s="10">
        <v>3</v>
      </c>
      <c r="I50" s="16">
        <v>2.5499999999999998</v>
      </c>
      <c r="J50" s="11">
        <v>1</v>
      </c>
      <c r="K50" s="11">
        <v>0</v>
      </c>
      <c r="L50" s="11">
        <v>453000</v>
      </c>
      <c r="M50" s="11">
        <v>0</v>
      </c>
      <c r="N50" s="11">
        <v>153</v>
      </c>
      <c r="O50" s="11">
        <v>0</v>
      </c>
      <c r="P50" s="11">
        <v>2000</v>
      </c>
      <c r="Q50" s="11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52.958999999999996</v>
      </c>
      <c r="Y50" s="24">
        <v>0</v>
      </c>
      <c r="Z50" s="24">
        <v>0</v>
      </c>
      <c r="AA50" s="24">
        <v>0</v>
      </c>
      <c r="AB50" s="24">
        <v>0</v>
      </c>
      <c r="AC50" s="24">
        <f t="shared" si="0"/>
        <v>41.837609999999998</v>
      </c>
      <c r="AD50" s="24">
        <v>4.22</v>
      </c>
      <c r="AE50" s="29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52.958999999999996</v>
      </c>
      <c r="AN50" s="24">
        <v>0</v>
      </c>
      <c r="AO50" s="24">
        <v>0</v>
      </c>
      <c r="AP50" s="24">
        <v>4.22</v>
      </c>
      <c r="AV50" s="11">
        <v>0.1</v>
      </c>
      <c r="AY50" s="11">
        <v>61000</v>
      </c>
      <c r="AZ50" s="12"/>
      <c r="CD50" s="11">
        <v>0</v>
      </c>
    </row>
    <row r="51" spans="1:82" x14ac:dyDescent="0.3">
      <c r="A51" s="9" t="s">
        <v>314</v>
      </c>
      <c r="B51" s="3" t="s">
        <v>301</v>
      </c>
      <c r="C51" s="3" t="s">
        <v>121</v>
      </c>
      <c r="D51" s="3">
        <v>43.810299999999998</v>
      </c>
      <c r="E51" s="3">
        <v>5.2389999999999999</v>
      </c>
      <c r="F51" s="3">
        <v>343</v>
      </c>
      <c r="H51" s="16">
        <v>3</v>
      </c>
      <c r="I51" s="16">
        <v>2.5499999999999998</v>
      </c>
      <c r="J51" s="11">
        <v>1</v>
      </c>
      <c r="K51" s="11">
        <v>0</v>
      </c>
      <c r="L51" s="11">
        <v>523000.00000000006</v>
      </c>
      <c r="M51" s="11">
        <v>0</v>
      </c>
      <c r="N51" s="11">
        <v>153</v>
      </c>
      <c r="O51" s="11">
        <v>0</v>
      </c>
      <c r="P51" s="11">
        <v>2000</v>
      </c>
      <c r="Q51" s="11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53.792999999999999</v>
      </c>
      <c r="Y51" s="24">
        <v>0</v>
      </c>
      <c r="Z51" s="24">
        <v>0</v>
      </c>
      <c r="AA51" s="24">
        <v>0</v>
      </c>
      <c r="AB51" s="24">
        <v>0</v>
      </c>
      <c r="AC51" s="24">
        <f t="shared" si="0"/>
        <v>42.496470000000002</v>
      </c>
      <c r="AD51" s="24">
        <v>5.25</v>
      </c>
      <c r="AE51" s="29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53.792999999999999</v>
      </c>
      <c r="AN51" s="24">
        <v>0</v>
      </c>
      <c r="AO51" s="24">
        <v>0</v>
      </c>
      <c r="AP51" s="24">
        <v>5.25</v>
      </c>
      <c r="AV51" s="11">
        <v>0.1</v>
      </c>
      <c r="AY51" s="11">
        <v>78000</v>
      </c>
      <c r="AZ51" s="12"/>
      <c r="CD51" s="11">
        <v>0</v>
      </c>
    </row>
    <row r="52" spans="1:82" x14ac:dyDescent="0.3">
      <c r="A52" s="9" t="s">
        <v>314</v>
      </c>
      <c r="B52" s="3" t="s">
        <v>301</v>
      </c>
      <c r="C52" s="3" t="s">
        <v>122</v>
      </c>
      <c r="D52" s="3">
        <v>43.815100000000001</v>
      </c>
      <c r="E52" s="3">
        <v>5.2308000000000003</v>
      </c>
      <c r="F52" s="3">
        <v>266</v>
      </c>
      <c r="H52" s="10">
        <v>3</v>
      </c>
      <c r="I52" s="16">
        <v>2.5499999999999998</v>
      </c>
      <c r="J52" s="11">
        <v>1</v>
      </c>
      <c r="K52" s="11">
        <v>0</v>
      </c>
      <c r="L52" s="11">
        <v>453000</v>
      </c>
      <c r="M52" s="11">
        <v>0</v>
      </c>
      <c r="N52" s="11">
        <v>153</v>
      </c>
      <c r="O52" s="11">
        <v>0</v>
      </c>
      <c r="P52" s="11">
        <v>2000</v>
      </c>
      <c r="Q52" s="11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52.541999999999994</v>
      </c>
      <c r="Y52" s="24">
        <v>0</v>
      </c>
      <c r="Z52" s="24">
        <v>0</v>
      </c>
      <c r="AA52" s="24">
        <v>0</v>
      </c>
      <c r="AB52" s="24">
        <v>0</v>
      </c>
      <c r="AC52" s="24">
        <f t="shared" si="0"/>
        <v>41.508179999999996</v>
      </c>
      <c r="AD52" s="24">
        <v>4.16</v>
      </c>
      <c r="AE52" s="29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52.541999999999994</v>
      </c>
      <c r="AN52" s="24">
        <v>0</v>
      </c>
      <c r="AO52" s="24">
        <v>0</v>
      </c>
      <c r="AP52" s="24">
        <v>4.16</v>
      </c>
      <c r="AV52" s="11">
        <v>0.1</v>
      </c>
      <c r="AY52" s="11">
        <v>57999.999999999993</v>
      </c>
      <c r="AZ52" s="12"/>
      <c r="CD52" s="11">
        <v>0</v>
      </c>
    </row>
    <row r="53" spans="1:82" x14ac:dyDescent="0.3">
      <c r="A53" s="9" t="s">
        <v>314</v>
      </c>
      <c r="B53" s="3" t="s">
        <v>300</v>
      </c>
      <c r="C53" s="3" t="s">
        <v>123</v>
      </c>
      <c r="D53" s="3">
        <v>43.813699999999997</v>
      </c>
      <c r="E53" s="3">
        <v>5.2023999999999999</v>
      </c>
      <c r="F53" s="3">
        <v>288</v>
      </c>
      <c r="H53" s="16">
        <v>3</v>
      </c>
      <c r="I53" s="16">
        <v>2.5499999999999998</v>
      </c>
      <c r="J53" s="11">
        <v>1</v>
      </c>
      <c r="K53" s="11">
        <v>0</v>
      </c>
      <c r="L53" s="11">
        <v>264000</v>
      </c>
      <c r="M53" s="11">
        <v>0</v>
      </c>
      <c r="N53" s="11">
        <v>153</v>
      </c>
      <c r="O53" s="11">
        <v>0</v>
      </c>
      <c r="P53" s="11">
        <v>2000</v>
      </c>
      <c r="Q53" s="11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50.595999999999997</v>
      </c>
      <c r="Y53" s="24">
        <v>0</v>
      </c>
      <c r="Z53" s="24">
        <v>0</v>
      </c>
      <c r="AA53" s="24">
        <v>0</v>
      </c>
      <c r="AB53" s="24">
        <v>0</v>
      </c>
      <c r="AC53" s="24">
        <f t="shared" si="0"/>
        <v>39.970840000000003</v>
      </c>
      <c r="AD53" s="24">
        <v>6.91</v>
      </c>
      <c r="AE53" s="29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50.595999999999997</v>
      </c>
      <c r="AN53" s="24">
        <v>0</v>
      </c>
      <c r="AO53" s="24">
        <v>0</v>
      </c>
      <c r="AP53" s="24">
        <v>6.91</v>
      </c>
      <c r="AV53" s="11">
        <v>0.1</v>
      </c>
      <c r="AY53" s="11">
        <v>50000</v>
      </c>
      <c r="AZ53" s="12"/>
      <c r="CD53" s="11">
        <v>0</v>
      </c>
    </row>
    <row r="54" spans="1:82" x14ac:dyDescent="0.3">
      <c r="A54" s="9" t="s">
        <v>314</v>
      </c>
      <c r="B54" s="3" t="s">
        <v>300</v>
      </c>
      <c r="C54" s="3" t="s">
        <v>124</v>
      </c>
      <c r="D54" s="3">
        <v>43.826799999999999</v>
      </c>
      <c r="E54" s="3">
        <v>5.1559999999999997</v>
      </c>
      <c r="F54" s="3">
        <v>191</v>
      </c>
      <c r="H54" s="10">
        <v>3</v>
      </c>
      <c r="I54" s="16">
        <v>2.5499999999999998</v>
      </c>
      <c r="J54" s="11">
        <v>1</v>
      </c>
      <c r="K54" s="11">
        <v>0</v>
      </c>
      <c r="L54" s="11">
        <v>311000</v>
      </c>
      <c r="M54" s="11">
        <v>0</v>
      </c>
      <c r="N54" s="11">
        <v>153</v>
      </c>
      <c r="O54" s="11">
        <v>0</v>
      </c>
      <c r="P54" s="11">
        <v>2000</v>
      </c>
      <c r="Q54" s="11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52.402999999999999</v>
      </c>
      <c r="Y54" s="24">
        <v>0</v>
      </c>
      <c r="Z54" s="24">
        <v>0</v>
      </c>
      <c r="AA54" s="24">
        <v>0</v>
      </c>
      <c r="AB54" s="24">
        <v>0</v>
      </c>
      <c r="AC54" s="24">
        <f t="shared" si="0"/>
        <v>41.39837</v>
      </c>
      <c r="AD54" s="24">
        <v>5.85</v>
      </c>
      <c r="AE54" s="29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52.402999999999999</v>
      </c>
      <c r="AN54" s="24">
        <v>0</v>
      </c>
      <c r="AO54" s="24">
        <v>0</v>
      </c>
      <c r="AP54" s="24">
        <v>5.85</v>
      </c>
      <c r="AV54" s="11">
        <v>0.1</v>
      </c>
      <c r="AY54" s="11">
        <v>52000</v>
      </c>
      <c r="AZ54" s="12"/>
      <c r="CD54" s="11">
        <v>0</v>
      </c>
    </row>
    <row r="55" spans="1:82" x14ac:dyDescent="0.3">
      <c r="A55" s="9" t="s">
        <v>314</v>
      </c>
      <c r="B55" s="3" t="s">
        <v>301</v>
      </c>
      <c r="C55" s="3" t="s">
        <v>125</v>
      </c>
      <c r="D55" s="3">
        <v>43.757899999999999</v>
      </c>
      <c r="E55" s="3">
        <v>5.2542</v>
      </c>
      <c r="F55" s="3">
        <v>187</v>
      </c>
      <c r="H55" s="16">
        <v>3</v>
      </c>
      <c r="I55" s="16">
        <v>2.5499999999999998</v>
      </c>
      <c r="J55" s="11">
        <v>1</v>
      </c>
      <c r="K55" s="11">
        <v>0</v>
      </c>
      <c r="L55" s="11">
        <v>377000</v>
      </c>
      <c r="M55" s="11">
        <v>0</v>
      </c>
      <c r="N55" s="11">
        <v>153</v>
      </c>
      <c r="O55" s="11">
        <v>0</v>
      </c>
      <c r="P55" s="11">
        <v>2000</v>
      </c>
      <c r="Q55" s="11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52.680999999999997</v>
      </c>
      <c r="Y55" s="24">
        <v>0</v>
      </c>
      <c r="Z55" s="24">
        <v>0</v>
      </c>
      <c r="AA55" s="24">
        <v>0</v>
      </c>
      <c r="AB55" s="24">
        <v>0</v>
      </c>
      <c r="AC55" s="24">
        <f t="shared" si="0"/>
        <v>41.617989999999999</v>
      </c>
      <c r="AD55" s="24">
        <v>14.35</v>
      </c>
      <c r="AE55" s="29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52.680999999999997</v>
      </c>
      <c r="AN55" s="24">
        <v>0</v>
      </c>
      <c r="AO55" s="24">
        <v>0</v>
      </c>
      <c r="AP55" s="24">
        <v>14.35</v>
      </c>
      <c r="AV55" s="11">
        <v>0.1</v>
      </c>
      <c r="AY55" s="11">
        <v>102000</v>
      </c>
      <c r="AZ55" s="12"/>
      <c r="CD55" s="11">
        <v>0</v>
      </c>
    </row>
    <row r="56" spans="1:82" x14ac:dyDescent="0.3">
      <c r="A56" s="9" t="s">
        <v>314</v>
      </c>
      <c r="B56" s="3" t="s">
        <v>301</v>
      </c>
      <c r="C56" s="3" t="s">
        <v>126</v>
      </c>
      <c r="D56" s="3">
        <v>43.758400000000002</v>
      </c>
      <c r="E56" s="3">
        <v>5.2340999999999998</v>
      </c>
      <c r="F56" s="3">
        <v>150</v>
      </c>
      <c r="H56" s="10">
        <v>3</v>
      </c>
      <c r="I56" s="16">
        <v>2.5499999999999998</v>
      </c>
      <c r="J56" s="11">
        <v>1</v>
      </c>
      <c r="K56" s="11">
        <v>0</v>
      </c>
      <c r="L56" s="11">
        <v>323000</v>
      </c>
      <c r="M56" s="11">
        <v>0</v>
      </c>
      <c r="N56" s="11">
        <v>153</v>
      </c>
      <c r="O56" s="11">
        <v>0</v>
      </c>
      <c r="P56" s="11">
        <v>2000</v>
      </c>
      <c r="Q56" s="11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52.124999999999993</v>
      </c>
      <c r="Y56" s="24">
        <v>0</v>
      </c>
      <c r="Z56" s="24">
        <v>0</v>
      </c>
      <c r="AA56" s="24">
        <v>0</v>
      </c>
      <c r="AB56" s="24">
        <v>0</v>
      </c>
      <c r="AC56" s="24">
        <f t="shared" si="0"/>
        <v>41.178749999999994</v>
      </c>
      <c r="AD56" s="24">
        <v>15.16</v>
      </c>
      <c r="AE56" s="29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52.124999999999993</v>
      </c>
      <c r="AN56" s="24">
        <v>0</v>
      </c>
      <c r="AO56" s="24">
        <v>0</v>
      </c>
      <c r="AP56" s="24">
        <v>15.16</v>
      </c>
      <c r="AV56" s="11">
        <v>0.1</v>
      </c>
      <c r="AY56" s="11">
        <v>90000</v>
      </c>
      <c r="AZ56" s="12"/>
      <c r="CD56" s="11">
        <v>0</v>
      </c>
    </row>
    <row r="57" spans="1:82" x14ac:dyDescent="0.3">
      <c r="A57" s="9" t="s">
        <v>314</v>
      </c>
      <c r="B57" s="3" t="s">
        <v>301</v>
      </c>
      <c r="C57" s="3" t="s">
        <v>127</v>
      </c>
      <c r="D57" s="3">
        <v>43.790399999999998</v>
      </c>
      <c r="E57" s="3">
        <v>5.2897999999999996</v>
      </c>
      <c r="F57" s="3">
        <v>401</v>
      </c>
      <c r="H57" s="10">
        <v>0.125</v>
      </c>
      <c r="I57" s="16">
        <v>2.5499999999999998</v>
      </c>
      <c r="J57" s="11">
        <v>1</v>
      </c>
      <c r="K57" s="11">
        <v>0</v>
      </c>
      <c r="L57" s="11">
        <v>331000</v>
      </c>
      <c r="M57" s="11">
        <v>0</v>
      </c>
      <c r="N57" s="11">
        <v>153</v>
      </c>
      <c r="O57" s="11">
        <v>0</v>
      </c>
      <c r="P57" s="11">
        <v>2000</v>
      </c>
      <c r="Q57" s="11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58.10199999999999</v>
      </c>
      <c r="Y57" s="24">
        <v>0</v>
      </c>
      <c r="Z57" s="24">
        <v>0</v>
      </c>
      <c r="AA57" s="24">
        <v>0</v>
      </c>
      <c r="AB57" s="24">
        <v>0</v>
      </c>
      <c r="AC57" s="24">
        <f t="shared" si="0"/>
        <v>45.900579999999991</v>
      </c>
      <c r="AD57" s="24">
        <v>17.23</v>
      </c>
      <c r="AE57" s="29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58.10199999999999</v>
      </c>
      <c r="AN57" s="24">
        <v>0</v>
      </c>
      <c r="AO57" s="24">
        <v>0</v>
      </c>
      <c r="AP57" s="24">
        <v>17.23</v>
      </c>
      <c r="AV57" s="11">
        <v>0.1</v>
      </c>
      <c r="AY57" s="11">
        <v>92000</v>
      </c>
      <c r="AZ57" s="12"/>
      <c r="CD57" s="11">
        <v>0</v>
      </c>
    </row>
    <row r="58" spans="1:82" x14ac:dyDescent="0.3">
      <c r="A58" s="9" t="s">
        <v>314</v>
      </c>
      <c r="B58" s="3" t="s">
        <v>300</v>
      </c>
      <c r="C58" s="3" t="s">
        <v>128</v>
      </c>
      <c r="D58" s="3">
        <v>43.789900000000003</v>
      </c>
      <c r="E58" s="3">
        <v>5.3010000000000002</v>
      </c>
      <c r="F58" s="3">
        <v>343</v>
      </c>
      <c r="H58" s="16">
        <v>1.6</v>
      </c>
      <c r="I58" s="16">
        <v>2.5499999999999998</v>
      </c>
      <c r="J58" s="11">
        <v>1</v>
      </c>
      <c r="K58" s="11">
        <v>0</v>
      </c>
      <c r="L58" s="11">
        <v>323000</v>
      </c>
      <c r="M58" s="11">
        <v>0</v>
      </c>
      <c r="N58" s="11">
        <v>153</v>
      </c>
      <c r="O58" s="11">
        <v>0</v>
      </c>
      <c r="P58" s="11">
        <v>2000</v>
      </c>
      <c r="Q58" s="11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53.653999999999996</v>
      </c>
      <c r="Y58" s="24">
        <v>0</v>
      </c>
      <c r="Z58" s="24">
        <v>0</v>
      </c>
      <c r="AA58" s="24">
        <v>0</v>
      </c>
      <c r="AB58" s="24">
        <v>0</v>
      </c>
      <c r="AC58" s="24">
        <f t="shared" si="0"/>
        <v>42.386659999999999</v>
      </c>
      <c r="AD58" s="24">
        <v>19.7</v>
      </c>
      <c r="AE58" s="29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53.653999999999996</v>
      </c>
      <c r="AN58" s="24">
        <v>0</v>
      </c>
      <c r="AO58" s="24">
        <v>0</v>
      </c>
      <c r="AP58" s="24">
        <v>19.7</v>
      </c>
      <c r="AV58" s="11">
        <v>0.1</v>
      </c>
      <c r="AY58" s="11">
        <v>94000</v>
      </c>
      <c r="AZ58" s="12"/>
      <c r="CD58" s="11">
        <v>0</v>
      </c>
    </row>
    <row r="59" spans="1:82" x14ac:dyDescent="0.3">
      <c r="A59" s="9" t="s">
        <v>314</v>
      </c>
      <c r="B59" s="3" t="s">
        <v>301</v>
      </c>
      <c r="C59" s="3" t="s">
        <v>129</v>
      </c>
      <c r="D59" s="3">
        <v>43.789900000000003</v>
      </c>
      <c r="E59" s="3">
        <v>5.3010000000000002</v>
      </c>
      <c r="F59" s="3">
        <v>343</v>
      </c>
      <c r="H59" s="10">
        <v>0.125</v>
      </c>
      <c r="I59" s="16">
        <v>2.5499999999999998</v>
      </c>
      <c r="J59" s="11">
        <v>1</v>
      </c>
      <c r="K59" s="11">
        <v>0</v>
      </c>
      <c r="L59" s="11">
        <v>319000</v>
      </c>
      <c r="M59" s="11">
        <v>0</v>
      </c>
      <c r="N59" s="11">
        <v>153</v>
      </c>
      <c r="O59" s="11">
        <v>0</v>
      </c>
      <c r="P59" s="11">
        <v>2000</v>
      </c>
      <c r="Q59" s="11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57.963000000000001</v>
      </c>
      <c r="Y59" s="24">
        <v>0</v>
      </c>
      <c r="Z59" s="24">
        <v>0</v>
      </c>
      <c r="AA59" s="24">
        <v>0</v>
      </c>
      <c r="AB59" s="24">
        <v>0</v>
      </c>
      <c r="AC59" s="24">
        <f t="shared" si="0"/>
        <v>45.790770000000002</v>
      </c>
      <c r="AD59" s="24">
        <v>22.05</v>
      </c>
      <c r="AE59" s="29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57.963000000000001</v>
      </c>
      <c r="AN59" s="24">
        <v>0</v>
      </c>
      <c r="AO59" s="24">
        <v>0</v>
      </c>
      <c r="AP59" s="24">
        <v>22.05</v>
      </c>
      <c r="AV59" s="11">
        <v>0.1</v>
      </c>
      <c r="AY59" s="11">
        <v>107000</v>
      </c>
      <c r="AZ59" s="12"/>
      <c r="CD59" s="11">
        <v>0</v>
      </c>
    </row>
    <row r="60" spans="1:82" x14ac:dyDescent="0.3">
      <c r="A60" s="9" t="s">
        <v>314</v>
      </c>
      <c r="B60" s="3" t="s">
        <v>300</v>
      </c>
      <c r="C60" s="3" t="s">
        <v>130</v>
      </c>
      <c r="D60" s="3">
        <v>43.774099999999997</v>
      </c>
      <c r="E60" s="3">
        <v>5.1351000000000004</v>
      </c>
      <c r="F60" s="3">
        <v>149</v>
      </c>
      <c r="H60" s="16">
        <v>1.6</v>
      </c>
      <c r="I60" s="16">
        <v>2.5499999999999998</v>
      </c>
      <c r="J60" s="11">
        <v>1</v>
      </c>
      <c r="K60" s="11">
        <v>0</v>
      </c>
      <c r="L60" s="11">
        <v>405999.99999999994</v>
      </c>
      <c r="M60" s="11">
        <v>0</v>
      </c>
      <c r="N60" s="11">
        <v>153</v>
      </c>
      <c r="O60" s="11">
        <v>0</v>
      </c>
      <c r="P60" s="11">
        <v>2000</v>
      </c>
      <c r="Q60" s="11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56.016999999999989</v>
      </c>
      <c r="Y60" s="24">
        <v>0</v>
      </c>
      <c r="Z60" s="24">
        <v>0</v>
      </c>
      <c r="AA60" s="24">
        <v>0</v>
      </c>
      <c r="AB60" s="24">
        <v>0</v>
      </c>
      <c r="AC60" s="24">
        <f t="shared" si="0"/>
        <v>44.253429999999994</v>
      </c>
      <c r="AD60" s="24">
        <v>8.19</v>
      </c>
      <c r="AE60" s="29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56.016999999999989</v>
      </c>
      <c r="AN60" s="24">
        <v>0</v>
      </c>
      <c r="AO60" s="24">
        <v>0</v>
      </c>
      <c r="AP60" s="24">
        <v>8.19</v>
      </c>
      <c r="AV60" s="11">
        <v>0.1</v>
      </c>
      <c r="AY60" s="11">
        <v>73000</v>
      </c>
      <c r="AZ60" s="12"/>
      <c r="CD60" s="11">
        <v>0</v>
      </c>
    </row>
    <row r="61" spans="1:82" x14ac:dyDescent="0.3">
      <c r="A61" s="9" t="s">
        <v>314</v>
      </c>
      <c r="B61" s="3" t="s">
        <v>301</v>
      </c>
      <c r="C61" s="3" t="s">
        <v>131</v>
      </c>
      <c r="D61" s="3">
        <v>43.774099999999997</v>
      </c>
      <c r="E61" s="3">
        <v>5.1351000000000004</v>
      </c>
      <c r="F61" s="3">
        <v>149</v>
      </c>
      <c r="H61" s="10">
        <v>0.125</v>
      </c>
      <c r="I61" s="16">
        <v>2.5499999999999998</v>
      </c>
      <c r="J61" s="11">
        <v>1</v>
      </c>
      <c r="K61" s="11">
        <v>0</v>
      </c>
      <c r="L61" s="11">
        <v>347000</v>
      </c>
      <c r="M61" s="11">
        <v>0</v>
      </c>
      <c r="N61" s="11">
        <v>153</v>
      </c>
      <c r="O61" s="11">
        <v>0</v>
      </c>
      <c r="P61" s="11">
        <v>2000</v>
      </c>
      <c r="Q61" s="11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55.738999999999997</v>
      </c>
      <c r="Y61" s="24">
        <v>0</v>
      </c>
      <c r="Z61" s="24">
        <v>0</v>
      </c>
      <c r="AA61" s="24">
        <v>0</v>
      </c>
      <c r="AB61" s="24">
        <v>0</v>
      </c>
      <c r="AC61" s="24">
        <f t="shared" si="0"/>
        <v>44.033810000000003</v>
      </c>
      <c r="AD61" s="24">
        <v>7.51</v>
      </c>
      <c r="AE61" s="29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55.738999999999997</v>
      </c>
      <c r="AN61" s="24">
        <v>0</v>
      </c>
      <c r="AO61" s="24">
        <v>0</v>
      </c>
      <c r="AP61" s="24">
        <v>7.51</v>
      </c>
      <c r="AV61" s="11">
        <v>0.1</v>
      </c>
      <c r="AY61" s="11">
        <v>60000</v>
      </c>
      <c r="AZ61" s="12"/>
      <c r="CD61" s="11">
        <v>0</v>
      </c>
    </row>
    <row r="62" spans="1:82" x14ac:dyDescent="0.3">
      <c r="A62" s="9" t="s">
        <v>314</v>
      </c>
      <c r="B62" s="3" t="s">
        <v>300</v>
      </c>
      <c r="C62" s="3" t="s">
        <v>132</v>
      </c>
      <c r="D62" s="3">
        <v>43.779400000000003</v>
      </c>
      <c r="E62" s="3">
        <v>5.2523</v>
      </c>
      <c r="F62" s="3">
        <v>282</v>
      </c>
      <c r="H62" s="16">
        <v>1.6</v>
      </c>
      <c r="I62" s="16">
        <v>2.5499999999999998</v>
      </c>
      <c r="J62" s="11">
        <v>1</v>
      </c>
      <c r="K62" s="11">
        <v>0</v>
      </c>
      <c r="L62" s="11">
        <v>488000</v>
      </c>
      <c r="M62" s="11">
        <v>0</v>
      </c>
      <c r="N62" s="11">
        <v>153</v>
      </c>
      <c r="O62" s="11">
        <v>0</v>
      </c>
      <c r="P62" s="11">
        <v>2000</v>
      </c>
      <c r="Q62" s="11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56.433999999999997</v>
      </c>
      <c r="Y62" s="24">
        <v>0</v>
      </c>
      <c r="Z62" s="24">
        <v>0</v>
      </c>
      <c r="AA62" s="24">
        <v>0</v>
      </c>
      <c r="AB62" s="24">
        <v>0</v>
      </c>
      <c r="AC62" s="24">
        <f t="shared" si="0"/>
        <v>44.582859999999997</v>
      </c>
      <c r="AD62" s="24">
        <v>19.43</v>
      </c>
      <c r="AE62" s="29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56.433999999999997</v>
      </c>
      <c r="AN62" s="24">
        <v>0</v>
      </c>
      <c r="AO62" s="24">
        <v>0</v>
      </c>
      <c r="AP62" s="24">
        <v>19.43</v>
      </c>
      <c r="AV62" s="11">
        <v>0.1</v>
      </c>
      <c r="AY62" s="11">
        <v>152000</v>
      </c>
      <c r="AZ62" s="12"/>
      <c r="CD62" s="11">
        <v>0</v>
      </c>
    </row>
    <row r="63" spans="1:82" x14ac:dyDescent="0.3">
      <c r="A63" s="9" t="s">
        <v>314</v>
      </c>
      <c r="B63" s="3" t="s">
        <v>301</v>
      </c>
      <c r="C63" s="3" t="s">
        <v>133</v>
      </c>
      <c r="D63" s="3">
        <v>43.779400000000003</v>
      </c>
      <c r="E63" s="3">
        <v>5.2523</v>
      </c>
      <c r="F63" s="3">
        <v>282</v>
      </c>
      <c r="H63" s="10">
        <v>0.125</v>
      </c>
      <c r="I63" s="16">
        <v>2.5499999999999998</v>
      </c>
      <c r="J63" s="11">
        <v>1</v>
      </c>
      <c r="K63" s="11">
        <v>0</v>
      </c>
      <c r="L63" s="11">
        <v>395000</v>
      </c>
      <c r="M63" s="11">
        <v>0</v>
      </c>
      <c r="N63" s="11">
        <v>153</v>
      </c>
      <c r="O63" s="11">
        <v>0</v>
      </c>
      <c r="P63" s="11">
        <v>2000</v>
      </c>
      <c r="Q63" s="11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57.268000000000001</v>
      </c>
      <c r="Y63" s="24">
        <v>0</v>
      </c>
      <c r="Z63" s="24">
        <v>0</v>
      </c>
      <c r="AA63" s="24">
        <v>0</v>
      </c>
      <c r="AB63" s="24">
        <v>0</v>
      </c>
      <c r="AC63" s="24">
        <f t="shared" si="0"/>
        <v>45.241720000000001</v>
      </c>
      <c r="AD63" s="24">
        <v>13.8</v>
      </c>
      <c r="AE63" s="29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57.268000000000001</v>
      </c>
      <c r="AN63" s="24">
        <v>0</v>
      </c>
      <c r="AO63" s="24">
        <v>0</v>
      </c>
      <c r="AP63" s="24">
        <v>13.8</v>
      </c>
      <c r="AV63" s="11">
        <v>0.1</v>
      </c>
      <c r="AY63" s="11">
        <v>108000</v>
      </c>
      <c r="AZ63" s="12"/>
      <c r="CD63" s="11">
        <v>0</v>
      </c>
    </row>
    <row r="64" spans="1:82" x14ac:dyDescent="0.3">
      <c r="A64" s="9" t="s">
        <v>314</v>
      </c>
      <c r="B64" s="3" t="s">
        <v>300</v>
      </c>
      <c r="C64" s="3" t="s">
        <v>134</v>
      </c>
      <c r="D64" s="3">
        <v>43.765599999999999</v>
      </c>
      <c r="E64" s="3">
        <v>5.2404999999999999</v>
      </c>
      <c r="F64" s="3">
        <v>182</v>
      </c>
      <c r="H64" s="16">
        <v>1.6</v>
      </c>
      <c r="I64" s="16">
        <v>2.5499999999999998</v>
      </c>
      <c r="J64" s="11">
        <v>1</v>
      </c>
      <c r="K64" s="11">
        <v>0</v>
      </c>
      <c r="L64" s="11">
        <v>491000</v>
      </c>
      <c r="M64" s="11">
        <v>0</v>
      </c>
      <c r="N64" s="11">
        <v>153</v>
      </c>
      <c r="O64" s="11">
        <v>0</v>
      </c>
      <c r="P64" s="11">
        <v>2000</v>
      </c>
      <c r="Q64" s="11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56.016999999999989</v>
      </c>
      <c r="Y64" s="24">
        <v>0</v>
      </c>
      <c r="Z64" s="24">
        <v>0</v>
      </c>
      <c r="AA64" s="24">
        <v>0</v>
      </c>
      <c r="AB64" s="24">
        <v>0</v>
      </c>
      <c r="AC64" s="24">
        <f t="shared" si="0"/>
        <v>44.253429999999994</v>
      </c>
      <c r="AD64" s="24">
        <v>18.54</v>
      </c>
      <c r="AE64" s="29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56.016999999999989</v>
      </c>
      <c r="AN64" s="24">
        <v>0</v>
      </c>
      <c r="AO64" s="24">
        <v>0</v>
      </c>
      <c r="AP64" s="24">
        <v>18.54</v>
      </c>
      <c r="AV64" s="11">
        <v>0.1</v>
      </c>
      <c r="AY64" s="11">
        <v>151000</v>
      </c>
      <c r="AZ64" s="12"/>
      <c r="CD64" s="11">
        <v>0</v>
      </c>
    </row>
    <row r="65" spans="1:82" x14ac:dyDescent="0.3">
      <c r="A65" s="9" t="s">
        <v>314</v>
      </c>
      <c r="B65" s="3" t="s">
        <v>301</v>
      </c>
      <c r="C65" s="3" t="s">
        <v>135</v>
      </c>
      <c r="D65" s="3">
        <v>43.765599999999999</v>
      </c>
      <c r="E65" s="3">
        <v>5.2404999999999999</v>
      </c>
      <c r="F65" s="3">
        <v>182</v>
      </c>
      <c r="H65" s="16">
        <v>0.125</v>
      </c>
      <c r="I65" s="16">
        <v>2.5499999999999998</v>
      </c>
      <c r="J65" s="11">
        <v>1</v>
      </c>
      <c r="K65" s="11">
        <v>0</v>
      </c>
      <c r="L65" s="11">
        <v>466000</v>
      </c>
      <c r="M65" s="11">
        <v>0</v>
      </c>
      <c r="N65" s="11">
        <v>153</v>
      </c>
      <c r="O65" s="11">
        <v>0</v>
      </c>
      <c r="P65" s="11">
        <v>2000</v>
      </c>
      <c r="Q65" s="11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55.878</v>
      </c>
      <c r="Y65" s="24">
        <v>0</v>
      </c>
      <c r="Z65" s="24">
        <v>0</v>
      </c>
      <c r="AA65" s="24">
        <v>0</v>
      </c>
      <c r="AB65" s="24">
        <v>0</v>
      </c>
      <c r="AC65" s="24">
        <f t="shared" si="0"/>
        <v>44.143619999999999</v>
      </c>
      <c r="AD65" s="24">
        <v>17.47</v>
      </c>
      <c r="AE65" s="29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55.878</v>
      </c>
      <c r="AN65" s="24">
        <v>0</v>
      </c>
      <c r="AO65" s="24">
        <v>0</v>
      </c>
      <c r="AP65" s="24">
        <v>17.47</v>
      </c>
      <c r="AV65" s="11">
        <v>0.1</v>
      </c>
      <c r="AY65" s="11">
        <v>140000</v>
      </c>
      <c r="AZ65" s="12"/>
      <c r="CD65" s="11">
        <v>0</v>
      </c>
    </row>
    <row r="66" spans="1:82" x14ac:dyDescent="0.3">
      <c r="A66" s="9" t="s">
        <v>314</v>
      </c>
      <c r="B66" s="3" t="s">
        <v>301</v>
      </c>
      <c r="C66" s="3" t="s">
        <v>136</v>
      </c>
      <c r="D66" s="3">
        <v>43.816000000000003</v>
      </c>
      <c r="E66" s="3">
        <v>5.1024000000000003</v>
      </c>
      <c r="F66" s="3">
        <v>129</v>
      </c>
      <c r="H66" s="16">
        <v>0.125</v>
      </c>
      <c r="I66" s="16">
        <v>2.5499999999999998</v>
      </c>
      <c r="J66" s="11">
        <v>1</v>
      </c>
      <c r="K66" s="11">
        <v>0</v>
      </c>
      <c r="L66" s="11">
        <v>409999.99999999994</v>
      </c>
      <c r="M66" s="11">
        <v>0</v>
      </c>
      <c r="N66" s="11">
        <v>153</v>
      </c>
      <c r="O66" s="11">
        <v>0</v>
      </c>
      <c r="P66" s="11">
        <v>2000</v>
      </c>
      <c r="Q66" s="11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56.433999999999997</v>
      </c>
      <c r="Y66" s="24">
        <v>0</v>
      </c>
      <c r="Z66" s="24">
        <v>0</v>
      </c>
      <c r="AA66" s="24">
        <v>0</v>
      </c>
      <c r="AB66" s="24">
        <v>0</v>
      </c>
      <c r="AC66" s="24">
        <f t="shared" si="0"/>
        <v>44.582859999999997</v>
      </c>
      <c r="AD66" s="24">
        <v>6.22</v>
      </c>
      <c r="AE66" s="29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56.433999999999997</v>
      </c>
      <c r="AN66" s="24">
        <v>0</v>
      </c>
      <c r="AO66" s="24">
        <v>0</v>
      </c>
      <c r="AP66" s="24">
        <v>6.22</v>
      </c>
      <c r="AV66" s="11">
        <v>0.1</v>
      </c>
      <c r="AY66" s="11">
        <v>64000</v>
      </c>
      <c r="AZ66" s="12"/>
      <c r="CD66" s="11">
        <v>0</v>
      </c>
    </row>
    <row r="67" spans="1:82" x14ac:dyDescent="0.3">
      <c r="A67" s="9" t="s">
        <v>314</v>
      </c>
      <c r="B67" s="3" t="s">
        <v>301</v>
      </c>
      <c r="C67" s="3" t="s">
        <v>137</v>
      </c>
      <c r="D67" s="3">
        <v>43.815199999999997</v>
      </c>
      <c r="E67" s="3">
        <v>5.1033999999999997</v>
      </c>
      <c r="F67" s="3">
        <v>147</v>
      </c>
      <c r="H67" s="16">
        <v>0.125</v>
      </c>
      <c r="I67" s="16">
        <v>2.5499999999999998</v>
      </c>
      <c r="J67" s="11">
        <v>1</v>
      </c>
      <c r="K67" s="11">
        <v>0</v>
      </c>
      <c r="L67" s="11">
        <v>330000</v>
      </c>
      <c r="M67" s="11">
        <v>0</v>
      </c>
      <c r="N67" s="11">
        <v>153</v>
      </c>
      <c r="O67" s="11">
        <v>0</v>
      </c>
      <c r="P67" s="11">
        <v>2000</v>
      </c>
      <c r="Q67" s="11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55.878</v>
      </c>
      <c r="Y67" s="24">
        <v>0</v>
      </c>
      <c r="Z67" s="24">
        <v>0</v>
      </c>
      <c r="AA67" s="24">
        <v>0</v>
      </c>
      <c r="AB67" s="24">
        <v>0</v>
      </c>
      <c r="AC67" s="24">
        <f t="shared" si="0"/>
        <v>44.143619999999999</v>
      </c>
      <c r="AD67" s="24">
        <v>7.89</v>
      </c>
      <c r="AE67" s="29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55.878</v>
      </c>
      <c r="AN67" s="24">
        <v>0</v>
      </c>
      <c r="AO67" s="24">
        <v>0</v>
      </c>
      <c r="AP67" s="24">
        <v>7.89</v>
      </c>
      <c r="AV67" s="11">
        <v>0.1</v>
      </c>
      <c r="AY67" s="11">
        <v>59000</v>
      </c>
      <c r="AZ67" s="12"/>
      <c r="CD67" s="11">
        <v>0</v>
      </c>
    </row>
    <row r="68" spans="1:82" s="4" customFormat="1" x14ac:dyDescent="0.3">
      <c r="A68" s="1" t="s">
        <v>313</v>
      </c>
      <c r="B68" s="1" t="s">
        <v>298</v>
      </c>
      <c r="C68" s="1" t="s">
        <v>138</v>
      </c>
      <c r="D68" s="1">
        <v>31.7714</v>
      </c>
      <c r="E68" s="1">
        <v>35.081800000000001</v>
      </c>
      <c r="F68" s="1">
        <v>789</v>
      </c>
      <c r="H68" s="13">
        <v>10</v>
      </c>
      <c r="I68" s="13">
        <v>2.5499999999999998</v>
      </c>
      <c r="J68" s="4">
        <v>1</v>
      </c>
      <c r="K68" s="4">
        <v>0</v>
      </c>
      <c r="L68" s="4">
        <v>700000</v>
      </c>
      <c r="M68" s="4">
        <v>0</v>
      </c>
      <c r="N68" s="4">
        <v>153</v>
      </c>
      <c r="O68" s="4">
        <v>0</v>
      </c>
      <c r="P68" s="4">
        <v>2000</v>
      </c>
      <c r="Q68" s="4">
        <v>0</v>
      </c>
      <c r="R68" s="23">
        <v>0</v>
      </c>
      <c r="S68" s="23">
        <v>0</v>
      </c>
      <c r="T68" s="23">
        <v>0.03</v>
      </c>
      <c r="U68" s="23">
        <v>0.09</v>
      </c>
      <c r="V68" s="23">
        <v>0</v>
      </c>
      <c r="W68" s="23">
        <v>12.83</v>
      </c>
      <c r="X68" s="23">
        <v>52.45</v>
      </c>
      <c r="Y68" s="23">
        <v>0.02</v>
      </c>
      <c r="Z68" s="23">
        <v>0.05</v>
      </c>
      <c r="AA68" s="23">
        <v>0</v>
      </c>
      <c r="AB68" s="23">
        <v>0</v>
      </c>
      <c r="AC68" s="23">
        <v>43.76</v>
      </c>
      <c r="AD68" s="23">
        <v>45</v>
      </c>
      <c r="AE68" s="23">
        <v>0.9</v>
      </c>
      <c r="AF68" s="23">
        <v>0</v>
      </c>
      <c r="AG68" s="23">
        <v>0.1</v>
      </c>
      <c r="AH68" s="23">
        <v>1.6</v>
      </c>
      <c r="AI68" s="23">
        <v>0</v>
      </c>
      <c r="AJ68" s="23">
        <v>0</v>
      </c>
      <c r="AK68" s="23">
        <v>0.6</v>
      </c>
      <c r="AL68" s="23">
        <v>3.7999999999999999E-2</v>
      </c>
      <c r="AM68" s="23">
        <v>52.7</v>
      </c>
      <c r="AN68" s="23">
        <v>0</v>
      </c>
      <c r="AO68" s="23">
        <v>7.0000000000000001E-3</v>
      </c>
      <c r="AP68" s="23">
        <v>155</v>
      </c>
      <c r="AV68" s="4">
        <v>0.1</v>
      </c>
      <c r="AY68" s="4">
        <v>10000</v>
      </c>
      <c r="AZ68" s="6"/>
      <c r="CD68" s="4">
        <v>0</v>
      </c>
    </row>
    <row r="69" spans="1:82" x14ac:dyDescent="0.3">
      <c r="A69" s="3" t="s">
        <v>313</v>
      </c>
      <c r="B69" s="3" t="s">
        <v>298</v>
      </c>
      <c r="C69" s="3" t="s">
        <v>139</v>
      </c>
      <c r="D69" s="3">
        <v>31.769300000000001</v>
      </c>
      <c r="E69" s="3">
        <v>35.073099999999997</v>
      </c>
      <c r="F69" s="3">
        <v>701</v>
      </c>
      <c r="H69" s="10">
        <v>10</v>
      </c>
      <c r="I69" s="16">
        <v>2.5499999999999998</v>
      </c>
      <c r="J69" s="11">
        <v>1</v>
      </c>
      <c r="K69" s="11">
        <v>0</v>
      </c>
      <c r="L69" s="11">
        <v>1019999.9999999999</v>
      </c>
      <c r="M69" s="11">
        <v>0</v>
      </c>
      <c r="N69" s="11">
        <v>153</v>
      </c>
      <c r="O69" s="11">
        <v>0</v>
      </c>
      <c r="P69" s="11">
        <v>2000</v>
      </c>
      <c r="Q69" s="11">
        <v>0</v>
      </c>
      <c r="R69" s="24">
        <v>0</v>
      </c>
      <c r="S69" s="24">
        <v>0</v>
      </c>
      <c r="T69" s="24">
        <v>0.03</v>
      </c>
      <c r="U69" s="24">
        <v>7.0000000000000007E-2</v>
      </c>
      <c r="V69" s="24">
        <v>0</v>
      </c>
      <c r="W69" s="24">
        <v>12.54</v>
      </c>
      <c r="X69" s="24">
        <v>30.83</v>
      </c>
      <c r="Y69" s="24">
        <v>0.03</v>
      </c>
      <c r="Z69" s="24">
        <v>0.05</v>
      </c>
      <c r="AA69" s="24">
        <v>0</v>
      </c>
      <c r="AB69" s="24">
        <v>0</v>
      </c>
      <c r="AC69" s="24">
        <v>43.31</v>
      </c>
      <c r="AD69" s="24">
        <v>134.22999999999999</v>
      </c>
      <c r="AE69" s="24">
        <v>1.2</v>
      </c>
      <c r="AF69" s="24">
        <v>0.1</v>
      </c>
      <c r="AG69" s="24">
        <v>0.1</v>
      </c>
      <c r="AH69" s="24">
        <v>0.9</v>
      </c>
      <c r="AI69" s="24">
        <v>0</v>
      </c>
      <c r="AJ69" s="24">
        <v>0</v>
      </c>
      <c r="AK69" s="24">
        <v>1.2</v>
      </c>
      <c r="AL69" s="24">
        <v>3.5999999999999997E-2</v>
      </c>
      <c r="AM69" s="24">
        <v>31.2</v>
      </c>
      <c r="AN69" s="24">
        <v>0</v>
      </c>
      <c r="AO69" s="24">
        <v>1.7999999999999999E-2</v>
      </c>
      <c r="AP69" s="24">
        <v>10</v>
      </c>
      <c r="AV69" s="11">
        <v>0.1</v>
      </c>
      <c r="AY69" s="11">
        <v>80000</v>
      </c>
      <c r="AZ69" s="12"/>
      <c r="CD69" s="11">
        <v>0</v>
      </c>
    </row>
    <row r="70" spans="1:82" x14ac:dyDescent="0.3">
      <c r="A70" s="3" t="s">
        <v>313</v>
      </c>
      <c r="B70" s="3" t="s">
        <v>298</v>
      </c>
      <c r="C70" s="3" t="s">
        <v>140</v>
      </c>
      <c r="D70" s="3">
        <v>31.763400000000001</v>
      </c>
      <c r="E70" s="3">
        <v>35.068800000000003</v>
      </c>
      <c r="F70" s="3">
        <v>415</v>
      </c>
      <c r="H70" s="16">
        <v>10</v>
      </c>
      <c r="I70" s="16">
        <v>2.5499999999999998</v>
      </c>
      <c r="J70" s="11">
        <v>1</v>
      </c>
      <c r="K70" s="11">
        <v>0</v>
      </c>
      <c r="L70" s="11">
        <v>890000</v>
      </c>
      <c r="M70" s="11">
        <v>0</v>
      </c>
      <c r="N70" s="11">
        <v>153</v>
      </c>
      <c r="O70" s="11">
        <v>0</v>
      </c>
      <c r="P70" s="11">
        <v>2000</v>
      </c>
      <c r="Q70" s="11">
        <v>0</v>
      </c>
      <c r="R70" s="24">
        <v>0</v>
      </c>
      <c r="S70" s="24">
        <v>0.03</v>
      </c>
      <c r="T70" s="24">
        <v>0.1</v>
      </c>
      <c r="U70" s="24">
        <v>0.24</v>
      </c>
      <c r="V70" s="24">
        <v>0.01</v>
      </c>
      <c r="W70" s="24">
        <v>4.07</v>
      </c>
      <c r="X70" s="24">
        <v>32.479999999999997</v>
      </c>
      <c r="Y70" s="24">
        <v>0.01</v>
      </c>
      <c r="Z70" s="24">
        <v>0.15</v>
      </c>
      <c r="AA70" s="24">
        <v>0</v>
      </c>
      <c r="AB70" s="24">
        <v>0</v>
      </c>
      <c r="AC70" s="24">
        <v>40.72</v>
      </c>
      <c r="AD70" s="24">
        <v>10.95</v>
      </c>
      <c r="AE70" s="24">
        <v>2.1</v>
      </c>
      <c r="AF70" s="24">
        <v>0.3</v>
      </c>
      <c r="AG70" s="24">
        <v>0.3</v>
      </c>
      <c r="AH70" s="24">
        <v>2.2999999999999998</v>
      </c>
      <c r="AI70" s="24">
        <v>0</v>
      </c>
      <c r="AJ70" s="24">
        <v>0</v>
      </c>
      <c r="AK70" s="24">
        <v>0.7</v>
      </c>
      <c r="AL70" s="24">
        <v>3.4000000000000002E-2</v>
      </c>
      <c r="AM70" s="24">
        <v>33.200000000000003</v>
      </c>
      <c r="AN70" s="24">
        <v>0</v>
      </c>
      <c r="AO70" s="24">
        <v>2E-3</v>
      </c>
      <c r="AP70" s="24">
        <v>8</v>
      </c>
      <c r="AV70" s="11">
        <v>0.1</v>
      </c>
      <c r="AY70" s="11">
        <v>70000</v>
      </c>
      <c r="AZ70" s="12"/>
      <c r="CD70" s="11">
        <v>0</v>
      </c>
    </row>
    <row r="71" spans="1:82" x14ac:dyDescent="0.3">
      <c r="A71" s="3" t="s">
        <v>313</v>
      </c>
      <c r="B71" s="3" t="s">
        <v>298</v>
      </c>
      <c r="C71" s="3" t="s">
        <v>141</v>
      </c>
      <c r="D71" s="3">
        <v>31.7681</v>
      </c>
      <c r="E71" s="3">
        <v>35.073700000000002</v>
      </c>
      <c r="F71" s="3">
        <v>649</v>
      </c>
      <c r="H71" s="16">
        <v>2</v>
      </c>
      <c r="I71" s="16">
        <v>2.5499999999999998</v>
      </c>
      <c r="J71" s="11">
        <v>1</v>
      </c>
      <c r="K71" s="11">
        <v>0</v>
      </c>
      <c r="L71" s="11">
        <v>670000</v>
      </c>
      <c r="M71" s="11">
        <v>0</v>
      </c>
      <c r="N71" s="11">
        <v>153</v>
      </c>
      <c r="O71" s="11">
        <v>0</v>
      </c>
      <c r="P71" s="11">
        <v>2000</v>
      </c>
      <c r="Q71" s="11">
        <v>0</v>
      </c>
      <c r="R71" s="24">
        <v>0</v>
      </c>
      <c r="S71" s="24">
        <v>0.02</v>
      </c>
      <c r="T71" s="24">
        <v>0.1</v>
      </c>
      <c r="U71" s="24">
        <v>0.15</v>
      </c>
      <c r="V71" s="24">
        <v>0</v>
      </c>
      <c r="W71" s="24">
        <v>3.45</v>
      </c>
      <c r="X71" s="24">
        <v>34.200000000000003</v>
      </c>
      <c r="Y71" s="24">
        <v>0.02</v>
      </c>
      <c r="Z71" s="24">
        <v>0.03</v>
      </c>
      <c r="AA71" s="24">
        <v>0</v>
      </c>
      <c r="AB71" s="24">
        <v>0</v>
      </c>
      <c r="AC71" s="24">
        <v>44.43</v>
      </c>
      <c r="AD71" s="24">
        <v>4.18</v>
      </c>
      <c r="AE71" s="24">
        <v>1.2</v>
      </c>
      <c r="AF71" s="24">
        <v>0.1</v>
      </c>
      <c r="AG71" s="24">
        <v>0.1</v>
      </c>
      <c r="AH71" s="24">
        <v>0.4</v>
      </c>
      <c r="AI71" s="24">
        <v>0</v>
      </c>
      <c r="AJ71" s="24">
        <v>0</v>
      </c>
      <c r="AK71" s="24">
        <v>1.7</v>
      </c>
      <c r="AL71" s="24">
        <v>1.6E-2</v>
      </c>
      <c r="AM71" s="24">
        <v>35.4</v>
      </c>
      <c r="AN71" s="24">
        <v>0</v>
      </c>
      <c r="AO71" s="24">
        <v>3.0000000000000001E-3</v>
      </c>
      <c r="AP71" s="24">
        <v>177</v>
      </c>
      <c r="AV71" s="11">
        <v>0.1</v>
      </c>
      <c r="AY71" s="11">
        <v>20000</v>
      </c>
      <c r="AZ71" s="12"/>
      <c r="CD71" s="11">
        <v>0</v>
      </c>
    </row>
    <row r="72" spans="1:82" x14ac:dyDescent="0.3">
      <c r="A72" s="3" t="s">
        <v>313</v>
      </c>
      <c r="B72" s="3" t="s">
        <v>298</v>
      </c>
      <c r="C72" s="3" t="s">
        <v>142</v>
      </c>
      <c r="D72" s="3">
        <v>31.7652</v>
      </c>
      <c r="E72" s="3">
        <v>35.072800000000001</v>
      </c>
      <c r="F72" s="3">
        <v>549</v>
      </c>
      <c r="H72" s="10">
        <v>2</v>
      </c>
      <c r="I72" s="16">
        <v>2.5499999999999998</v>
      </c>
      <c r="J72" s="11">
        <v>1</v>
      </c>
      <c r="K72" s="11">
        <v>0</v>
      </c>
      <c r="L72" s="11">
        <v>1350000</v>
      </c>
      <c r="M72" s="11">
        <v>0</v>
      </c>
      <c r="N72" s="11">
        <v>153</v>
      </c>
      <c r="O72" s="11">
        <v>0</v>
      </c>
      <c r="P72" s="11">
        <v>2000</v>
      </c>
      <c r="Q72" s="11">
        <v>0</v>
      </c>
      <c r="R72" s="24">
        <v>0</v>
      </c>
      <c r="S72" s="24">
        <v>0.03</v>
      </c>
      <c r="T72" s="24">
        <v>0.12</v>
      </c>
      <c r="U72" s="24">
        <v>0.25</v>
      </c>
      <c r="V72" s="24">
        <v>0</v>
      </c>
      <c r="W72" s="24">
        <v>23.52</v>
      </c>
      <c r="X72" s="24">
        <v>36.299999999999997</v>
      </c>
      <c r="Y72" s="24">
        <v>0.02</v>
      </c>
      <c r="Z72" s="24">
        <v>0.13</v>
      </c>
      <c r="AA72" s="24">
        <v>0</v>
      </c>
      <c r="AB72" s="24">
        <v>0</v>
      </c>
      <c r="AC72" s="24">
        <v>47.58</v>
      </c>
      <c r="AD72" s="24">
        <v>102.86</v>
      </c>
      <c r="AE72" s="24">
        <v>3.1</v>
      </c>
      <c r="AF72" s="24">
        <v>0.2</v>
      </c>
      <c r="AG72" s="24">
        <v>0.2</v>
      </c>
      <c r="AH72" s="24">
        <v>2.4</v>
      </c>
      <c r="AI72" s="24">
        <v>0</v>
      </c>
      <c r="AJ72" s="24">
        <v>0</v>
      </c>
      <c r="AK72" s="24">
        <v>1.9</v>
      </c>
      <c r="AL72" s="24">
        <v>2.1999999999999999E-2</v>
      </c>
      <c r="AM72" s="24">
        <v>37</v>
      </c>
      <c r="AN72" s="24">
        <v>0</v>
      </c>
      <c r="AO72" s="24">
        <v>0</v>
      </c>
      <c r="AP72" s="24">
        <v>24</v>
      </c>
      <c r="AV72" s="11">
        <v>0.1</v>
      </c>
      <c r="AY72" s="11">
        <v>20000</v>
      </c>
      <c r="AZ72" s="12"/>
      <c r="CD72" s="11">
        <v>0</v>
      </c>
    </row>
    <row r="73" spans="1:82" x14ac:dyDescent="0.3">
      <c r="A73" s="3" t="s">
        <v>313</v>
      </c>
      <c r="B73" s="3" t="s">
        <v>298</v>
      </c>
      <c r="C73" s="3" t="s">
        <v>143</v>
      </c>
      <c r="D73" s="3">
        <v>31.748899999999999</v>
      </c>
      <c r="E73" s="3">
        <v>35.060600000000001</v>
      </c>
      <c r="F73" s="3">
        <v>625</v>
      </c>
      <c r="H73" s="16">
        <v>2</v>
      </c>
      <c r="I73" s="16">
        <v>2.5499999999999998</v>
      </c>
      <c r="J73" s="11">
        <v>1</v>
      </c>
      <c r="K73" s="11">
        <v>0</v>
      </c>
      <c r="L73" s="11">
        <v>1420000</v>
      </c>
      <c r="M73" s="11">
        <v>0</v>
      </c>
      <c r="N73" s="11">
        <v>153</v>
      </c>
      <c r="O73" s="11">
        <v>0</v>
      </c>
      <c r="P73" s="11">
        <v>2000</v>
      </c>
      <c r="Q73" s="11">
        <v>0</v>
      </c>
      <c r="R73" s="24">
        <v>0</v>
      </c>
      <c r="S73" s="24">
        <v>0</v>
      </c>
      <c r="T73" s="24">
        <v>0.05</v>
      </c>
      <c r="U73" s="24">
        <v>0.08</v>
      </c>
      <c r="V73" s="24">
        <v>0</v>
      </c>
      <c r="W73" s="24">
        <v>24.36</v>
      </c>
      <c r="X73" s="24">
        <v>31.48</v>
      </c>
      <c r="Y73" s="24">
        <v>0.02</v>
      </c>
      <c r="Z73" s="24">
        <v>0.06</v>
      </c>
      <c r="AA73" s="24">
        <v>0</v>
      </c>
      <c r="AB73" s="24">
        <v>0</v>
      </c>
      <c r="AC73" s="24">
        <v>47.31</v>
      </c>
      <c r="AD73" s="24">
        <v>97.71</v>
      </c>
      <c r="AE73" s="24">
        <v>1.4</v>
      </c>
      <c r="AF73" s="24">
        <v>0.1</v>
      </c>
      <c r="AG73" s="24">
        <v>0.1</v>
      </c>
      <c r="AH73" s="24">
        <v>1.2</v>
      </c>
      <c r="AI73" s="24">
        <v>0</v>
      </c>
      <c r="AJ73" s="24">
        <v>0</v>
      </c>
      <c r="AK73" s="24">
        <v>1</v>
      </c>
      <c r="AL73" s="24">
        <v>3.6999999999999998E-2</v>
      </c>
      <c r="AM73" s="24">
        <v>31.7</v>
      </c>
      <c r="AN73" s="24">
        <v>0</v>
      </c>
      <c r="AO73" s="24">
        <v>6.0000000000000001E-3</v>
      </c>
      <c r="AP73" s="24">
        <v>68</v>
      </c>
      <c r="AV73" s="11">
        <v>0.1</v>
      </c>
      <c r="AY73" s="11">
        <v>30000</v>
      </c>
      <c r="AZ73" s="12"/>
      <c r="CD73" s="11">
        <v>0</v>
      </c>
    </row>
    <row r="74" spans="1:82" x14ac:dyDescent="0.3">
      <c r="A74" s="3" t="s">
        <v>313</v>
      </c>
      <c r="B74" s="3" t="s">
        <v>298</v>
      </c>
      <c r="C74" s="3" t="s">
        <v>144</v>
      </c>
      <c r="D74" s="3">
        <v>31.750499999999999</v>
      </c>
      <c r="E74" s="3">
        <v>35.061300000000003</v>
      </c>
      <c r="F74" s="3">
        <v>564</v>
      </c>
      <c r="H74" s="16">
        <v>5</v>
      </c>
      <c r="I74" s="16">
        <v>2.5499999999999998</v>
      </c>
      <c r="J74" s="11">
        <v>1</v>
      </c>
      <c r="K74" s="11">
        <v>0</v>
      </c>
      <c r="L74" s="11">
        <v>1320000</v>
      </c>
      <c r="M74" s="11">
        <v>0</v>
      </c>
      <c r="N74" s="11">
        <v>153</v>
      </c>
      <c r="O74" s="11">
        <v>0</v>
      </c>
      <c r="P74" s="11">
        <v>2000</v>
      </c>
      <c r="Q74" s="11">
        <v>0</v>
      </c>
      <c r="R74" s="24">
        <v>0</v>
      </c>
      <c r="S74" s="24">
        <v>0.01</v>
      </c>
      <c r="T74" s="24">
        <v>0.06</v>
      </c>
      <c r="U74" s="24">
        <v>0.08</v>
      </c>
      <c r="V74" s="24">
        <v>0</v>
      </c>
      <c r="W74" s="24">
        <v>21.76</v>
      </c>
      <c r="X74" s="24">
        <v>32.21</v>
      </c>
      <c r="Y74" s="24">
        <v>0.03</v>
      </c>
      <c r="Z74" s="24">
        <v>0.02</v>
      </c>
      <c r="AA74" s="24">
        <v>0</v>
      </c>
      <c r="AB74" s="24">
        <v>0</v>
      </c>
      <c r="AC74" s="24">
        <v>47.52</v>
      </c>
      <c r="AD74" s="24">
        <v>179.76</v>
      </c>
      <c r="AE74" s="24">
        <v>1.6</v>
      </c>
      <c r="AF74" s="24">
        <v>0.1</v>
      </c>
      <c r="AG74" s="24">
        <v>0.1</v>
      </c>
      <c r="AH74" s="24">
        <v>0.7</v>
      </c>
      <c r="AI74" s="24">
        <v>0</v>
      </c>
      <c r="AJ74" s="24">
        <v>0</v>
      </c>
      <c r="AK74" s="24">
        <v>1.5</v>
      </c>
      <c r="AL74" s="24">
        <v>1E-3</v>
      </c>
      <c r="AM74" s="24">
        <v>32.5</v>
      </c>
      <c r="AN74" s="24">
        <v>0</v>
      </c>
      <c r="AO74" s="24">
        <v>0</v>
      </c>
      <c r="AP74" s="24">
        <v>42</v>
      </c>
      <c r="AV74" s="11">
        <v>0.1</v>
      </c>
      <c r="AY74" s="11">
        <v>40000</v>
      </c>
      <c r="AZ74" s="12"/>
      <c r="CD74" s="11">
        <v>0</v>
      </c>
    </row>
    <row r="75" spans="1:82" x14ac:dyDescent="0.3">
      <c r="A75" s="3" t="s">
        <v>313</v>
      </c>
      <c r="B75" s="3" t="s">
        <v>298</v>
      </c>
      <c r="C75" s="3" t="s">
        <v>145</v>
      </c>
      <c r="D75" s="3">
        <v>31.751300000000001</v>
      </c>
      <c r="E75" s="3">
        <v>35.0642</v>
      </c>
      <c r="F75" s="3">
        <v>450</v>
      </c>
      <c r="H75" s="10">
        <v>2</v>
      </c>
      <c r="I75" s="16">
        <v>2.5499999999999998</v>
      </c>
      <c r="J75" s="11">
        <v>1</v>
      </c>
      <c r="K75" s="11">
        <v>0</v>
      </c>
      <c r="L75" s="11">
        <v>760000</v>
      </c>
      <c r="M75" s="11">
        <v>0</v>
      </c>
      <c r="N75" s="11">
        <v>153</v>
      </c>
      <c r="O75" s="11">
        <v>0</v>
      </c>
      <c r="P75" s="11">
        <v>2000</v>
      </c>
      <c r="Q75" s="11">
        <v>0</v>
      </c>
      <c r="R75" s="24">
        <v>0</v>
      </c>
      <c r="S75" s="24">
        <v>0.04</v>
      </c>
      <c r="T75" s="24">
        <v>0.11</v>
      </c>
      <c r="U75" s="24">
        <v>0.28000000000000003</v>
      </c>
      <c r="V75" s="24">
        <v>0.02</v>
      </c>
      <c r="W75" s="24">
        <v>16.27</v>
      </c>
      <c r="X75" s="24">
        <v>34.64</v>
      </c>
      <c r="Y75" s="24">
        <v>0.06</v>
      </c>
      <c r="Z75" s="24">
        <v>0.15</v>
      </c>
      <c r="AA75" s="24">
        <v>0</v>
      </c>
      <c r="AB75" s="24">
        <v>0</v>
      </c>
      <c r="AC75" s="24">
        <v>47.38</v>
      </c>
      <c r="AD75" s="24">
        <v>163.71</v>
      </c>
      <c r="AE75" s="24">
        <v>11.9</v>
      </c>
      <c r="AF75" s="24">
        <v>0.3</v>
      </c>
      <c r="AG75" s="24">
        <v>0.3</v>
      </c>
      <c r="AH75" s="24">
        <v>1.1000000000000001</v>
      </c>
      <c r="AI75" s="24">
        <v>0</v>
      </c>
      <c r="AJ75" s="24">
        <v>0</v>
      </c>
      <c r="AK75" s="24">
        <v>4</v>
      </c>
      <c r="AL75" s="24">
        <v>0</v>
      </c>
      <c r="AM75" s="24">
        <v>36.799999999999997</v>
      </c>
      <c r="AN75" s="24">
        <v>0</v>
      </c>
      <c r="AO75" s="24">
        <v>4.8000000000000001E-2</v>
      </c>
      <c r="AP75" s="24">
        <v>4</v>
      </c>
      <c r="AV75" s="11">
        <v>0.1</v>
      </c>
      <c r="AY75" s="11">
        <v>30000</v>
      </c>
      <c r="AZ75" s="12"/>
      <c r="CD75" s="11">
        <v>0</v>
      </c>
    </row>
    <row r="76" spans="1:82" x14ac:dyDescent="0.3">
      <c r="A76" s="3" t="s">
        <v>313</v>
      </c>
      <c r="B76" s="3" t="s">
        <v>298</v>
      </c>
      <c r="C76" s="3" t="s">
        <v>146</v>
      </c>
      <c r="D76" s="3">
        <v>31.7516</v>
      </c>
      <c r="E76" s="3">
        <v>35.065199999999997</v>
      </c>
      <c r="F76" s="3">
        <v>406</v>
      </c>
      <c r="H76" s="16">
        <v>2</v>
      </c>
      <c r="I76" s="16">
        <v>2.5499999999999998</v>
      </c>
      <c r="J76" s="11">
        <v>1</v>
      </c>
      <c r="K76" s="11">
        <v>0</v>
      </c>
      <c r="L76" s="11">
        <v>910000</v>
      </c>
      <c r="M76" s="11">
        <v>0</v>
      </c>
      <c r="N76" s="11">
        <v>153</v>
      </c>
      <c r="O76" s="11">
        <v>0</v>
      </c>
      <c r="P76" s="11">
        <v>2000</v>
      </c>
      <c r="Q76" s="11">
        <v>0</v>
      </c>
      <c r="R76" s="24">
        <v>0</v>
      </c>
      <c r="S76" s="24">
        <v>0</v>
      </c>
      <c r="T76" s="24">
        <v>0.04</v>
      </c>
      <c r="U76" s="24">
        <v>0.09</v>
      </c>
      <c r="V76" s="24">
        <v>0</v>
      </c>
      <c r="W76" s="24">
        <v>22.11</v>
      </c>
      <c r="X76" s="24">
        <v>33.18</v>
      </c>
      <c r="Y76" s="24">
        <v>0.03</v>
      </c>
      <c r="Z76" s="24">
        <v>0.05</v>
      </c>
      <c r="AA76" s="24">
        <v>0</v>
      </c>
      <c r="AB76" s="24">
        <v>0</v>
      </c>
      <c r="AC76" s="24">
        <v>47.14</v>
      </c>
      <c r="AD76" s="24">
        <v>49.8</v>
      </c>
      <c r="AE76" s="24">
        <v>2.2999999999999998</v>
      </c>
      <c r="AF76" s="24">
        <v>0.2</v>
      </c>
      <c r="AG76" s="24">
        <v>0.2</v>
      </c>
      <c r="AH76" s="24">
        <v>2.4</v>
      </c>
      <c r="AI76" s="24">
        <v>0</v>
      </c>
      <c r="AJ76" s="24">
        <v>0</v>
      </c>
      <c r="AK76" s="24">
        <v>1.3</v>
      </c>
      <c r="AL76" s="24">
        <v>0</v>
      </c>
      <c r="AM76" s="24">
        <v>33.4</v>
      </c>
      <c r="AN76" s="24">
        <v>0</v>
      </c>
      <c r="AO76" s="24">
        <v>1E-3</v>
      </c>
      <c r="AP76" s="24">
        <v>6</v>
      </c>
      <c r="AV76" s="11">
        <v>0.1</v>
      </c>
      <c r="AY76" s="11">
        <v>20000</v>
      </c>
      <c r="AZ76" s="12"/>
      <c r="CD76" s="11">
        <v>0</v>
      </c>
    </row>
    <row r="77" spans="1:82" x14ac:dyDescent="0.3">
      <c r="A77" s="3" t="s">
        <v>313</v>
      </c>
      <c r="B77" s="3" t="s">
        <v>298</v>
      </c>
      <c r="C77" s="3" t="s">
        <v>147</v>
      </c>
      <c r="D77" s="3">
        <v>31.735499999999998</v>
      </c>
      <c r="E77" s="3">
        <v>35.175600000000003</v>
      </c>
      <c r="F77" s="3">
        <v>770</v>
      </c>
      <c r="H77" s="16">
        <v>5</v>
      </c>
      <c r="I77" s="16">
        <v>2.5499999999999998</v>
      </c>
      <c r="J77" s="11">
        <v>1</v>
      </c>
      <c r="K77" s="11">
        <v>0</v>
      </c>
      <c r="L77" s="11">
        <v>2260000</v>
      </c>
      <c r="M77" s="11">
        <v>0</v>
      </c>
      <c r="N77" s="11">
        <v>153</v>
      </c>
      <c r="O77" s="11">
        <v>0</v>
      </c>
      <c r="P77" s="11">
        <v>2000</v>
      </c>
      <c r="Q77" s="11">
        <v>0</v>
      </c>
      <c r="R77" s="24">
        <v>0</v>
      </c>
      <c r="S77" s="24">
        <v>0</v>
      </c>
      <c r="T77" s="24">
        <v>0.02</v>
      </c>
      <c r="U77" s="24">
        <v>0.04</v>
      </c>
      <c r="V77" s="24">
        <v>0</v>
      </c>
      <c r="W77" s="24">
        <v>23.25</v>
      </c>
      <c r="X77" s="24">
        <v>55.7</v>
      </c>
      <c r="Y77" s="24">
        <v>0.04</v>
      </c>
      <c r="Z77" s="24">
        <v>0</v>
      </c>
      <c r="AA77" s="24">
        <v>0</v>
      </c>
      <c r="AB77" s="24">
        <v>0</v>
      </c>
      <c r="AC77" s="24">
        <v>47.43</v>
      </c>
      <c r="AD77" s="24">
        <v>97.17</v>
      </c>
      <c r="AE77" s="24">
        <v>3.3</v>
      </c>
      <c r="AF77" s="24">
        <v>0</v>
      </c>
      <c r="AG77" s="24">
        <v>0</v>
      </c>
      <c r="AH77" s="24">
        <v>2.8</v>
      </c>
      <c r="AI77" s="24">
        <v>0</v>
      </c>
      <c r="AJ77" s="24">
        <v>0</v>
      </c>
      <c r="AK77" s="24">
        <v>0.9</v>
      </c>
      <c r="AL77" s="24">
        <v>0</v>
      </c>
      <c r="AM77" s="24">
        <v>55.7</v>
      </c>
      <c r="AN77" s="24">
        <v>0</v>
      </c>
      <c r="AO77" s="24">
        <v>0</v>
      </c>
      <c r="AP77" s="24">
        <v>2</v>
      </c>
      <c r="AV77" s="11">
        <v>0.1</v>
      </c>
      <c r="AY77" s="11">
        <v>40000</v>
      </c>
      <c r="AZ77" s="12"/>
      <c r="CD77" s="11">
        <v>0</v>
      </c>
    </row>
    <row r="78" spans="1:82" x14ac:dyDescent="0.3">
      <c r="A78" s="3" t="s">
        <v>313</v>
      </c>
      <c r="B78" s="3" t="s">
        <v>298</v>
      </c>
      <c r="C78" s="3" t="s">
        <v>148</v>
      </c>
      <c r="D78" s="3">
        <v>31.735800000000001</v>
      </c>
      <c r="E78" s="3">
        <v>35.1738</v>
      </c>
      <c r="F78" s="3">
        <v>733</v>
      </c>
      <c r="H78" s="10">
        <v>3</v>
      </c>
      <c r="I78" s="16">
        <v>2.5499999999999998</v>
      </c>
      <c r="J78" s="11">
        <v>1</v>
      </c>
      <c r="K78" s="11">
        <v>0</v>
      </c>
      <c r="L78" s="11">
        <v>1350000</v>
      </c>
      <c r="M78" s="11">
        <v>0</v>
      </c>
      <c r="N78" s="11">
        <v>153</v>
      </c>
      <c r="O78" s="11">
        <v>0</v>
      </c>
      <c r="P78" s="11">
        <v>2000</v>
      </c>
      <c r="Q78" s="11">
        <v>0</v>
      </c>
      <c r="R78" s="24">
        <v>0</v>
      </c>
      <c r="S78" s="24">
        <v>0.01</v>
      </c>
      <c r="T78" s="24">
        <v>7.0000000000000007E-2</v>
      </c>
      <c r="U78" s="24">
        <v>0.16</v>
      </c>
      <c r="V78" s="24">
        <v>0</v>
      </c>
      <c r="W78" s="24">
        <v>21.51</v>
      </c>
      <c r="X78" s="24">
        <v>54.98</v>
      </c>
      <c r="Y78" s="24">
        <v>0.04</v>
      </c>
      <c r="Z78" s="24">
        <v>0.08</v>
      </c>
      <c r="AA78" s="24">
        <v>0</v>
      </c>
      <c r="AB78" s="24">
        <v>0</v>
      </c>
      <c r="AC78" s="24">
        <v>46.77</v>
      </c>
      <c r="AD78" s="24">
        <v>77.62</v>
      </c>
      <c r="AE78" s="24">
        <v>7.1</v>
      </c>
      <c r="AF78" s="24">
        <v>0.1</v>
      </c>
      <c r="AG78" s="24">
        <v>0.1</v>
      </c>
      <c r="AH78" s="24">
        <v>1.3</v>
      </c>
      <c r="AI78" s="24">
        <v>0</v>
      </c>
      <c r="AJ78" s="24">
        <v>0</v>
      </c>
      <c r="AK78" s="24">
        <v>1.9</v>
      </c>
      <c r="AL78" s="24">
        <v>0</v>
      </c>
      <c r="AM78" s="24">
        <v>55.7</v>
      </c>
      <c r="AN78" s="24">
        <v>0</v>
      </c>
      <c r="AO78" s="24">
        <v>0</v>
      </c>
      <c r="AP78" s="24">
        <v>13</v>
      </c>
      <c r="AV78" s="11">
        <v>0.1</v>
      </c>
      <c r="AY78" s="11">
        <v>20000</v>
      </c>
      <c r="AZ78" s="12"/>
      <c r="CD78" s="11">
        <v>0</v>
      </c>
    </row>
    <row r="79" spans="1:82" x14ac:dyDescent="0.3">
      <c r="A79" s="3" t="s">
        <v>313</v>
      </c>
      <c r="B79" s="3" t="s">
        <v>298</v>
      </c>
      <c r="C79" s="3" t="s">
        <v>149</v>
      </c>
      <c r="D79" s="3">
        <v>31.735499999999998</v>
      </c>
      <c r="E79" s="3">
        <v>35.173099999999998</v>
      </c>
      <c r="F79" s="3">
        <v>713</v>
      </c>
      <c r="H79" s="16">
        <v>3</v>
      </c>
      <c r="I79" s="16">
        <v>2.5499999999999998</v>
      </c>
      <c r="J79" s="11">
        <v>1</v>
      </c>
      <c r="K79" s="11">
        <v>0</v>
      </c>
      <c r="L79" s="11">
        <v>1630000</v>
      </c>
      <c r="M79" s="11">
        <v>0</v>
      </c>
      <c r="N79" s="11">
        <v>153</v>
      </c>
      <c r="O79" s="11">
        <v>0</v>
      </c>
      <c r="P79" s="11">
        <v>2000</v>
      </c>
      <c r="Q79" s="11">
        <v>0</v>
      </c>
      <c r="R79" s="24">
        <v>0</v>
      </c>
      <c r="S79" s="24">
        <v>0</v>
      </c>
      <c r="T79" s="24">
        <v>0.05</v>
      </c>
      <c r="U79" s="24">
        <v>0.26</v>
      </c>
      <c r="V79" s="24">
        <v>0</v>
      </c>
      <c r="W79" s="24">
        <v>24.5</v>
      </c>
      <c r="X79" s="24">
        <v>37.67</v>
      </c>
      <c r="Y79" s="24">
        <v>0.05</v>
      </c>
      <c r="Z79" s="24">
        <v>0.04</v>
      </c>
      <c r="AA79" s="24">
        <v>0</v>
      </c>
      <c r="AB79" s="24">
        <v>0</v>
      </c>
      <c r="AC79" s="24">
        <v>47.3</v>
      </c>
      <c r="AD79" s="24">
        <v>91.28</v>
      </c>
      <c r="AE79" s="24">
        <v>7.8</v>
      </c>
      <c r="AF79" s="24">
        <v>0.1</v>
      </c>
      <c r="AG79" s="24">
        <v>0.1</v>
      </c>
      <c r="AH79" s="24">
        <v>1.1000000000000001</v>
      </c>
      <c r="AI79" s="24">
        <v>0</v>
      </c>
      <c r="AJ79" s="24">
        <v>0</v>
      </c>
      <c r="AK79" s="24">
        <v>2.2000000000000002</v>
      </c>
      <c r="AL79" s="24">
        <v>0</v>
      </c>
      <c r="AM79" s="24">
        <v>38</v>
      </c>
      <c r="AN79" s="24">
        <v>0</v>
      </c>
      <c r="AO79" s="24">
        <v>0.186</v>
      </c>
      <c r="AP79" s="24">
        <v>162</v>
      </c>
      <c r="AV79" s="11">
        <v>0.1</v>
      </c>
      <c r="AY79" s="11">
        <v>30000</v>
      </c>
      <c r="AZ79" s="12"/>
      <c r="CD79" s="11">
        <v>0</v>
      </c>
    </row>
    <row r="80" spans="1:82" x14ac:dyDescent="0.3">
      <c r="A80" s="3" t="s">
        <v>313</v>
      </c>
      <c r="B80" s="3" t="s">
        <v>298</v>
      </c>
      <c r="C80" s="3" t="s">
        <v>150</v>
      </c>
      <c r="D80" s="3">
        <v>31.7364</v>
      </c>
      <c r="E80" s="3">
        <v>35.170999999999999</v>
      </c>
      <c r="F80" s="3">
        <v>657</v>
      </c>
      <c r="H80" s="16">
        <v>2</v>
      </c>
      <c r="I80" s="16">
        <v>2.5499999999999998</v>
      </c>
      <c r="J80" s="11">
        <v>1</v>
      </c>
      <c r="K80" s="11">
        <v>0</v>
      </c>
      <c r="L80" s="11">
        <v>2050000</v>
      </c>
      <c r="M80" s="11">
        <v>0</v>
      </c>
      <c r="N80" s="11">
        <v>153</v>
      </c>
      <c r="O80" s="11">
        <v>0</v>
      </c>
      <c r="P80" s="11">
        <v>2000</v>
      </c>
      <c r="Q80" s="11">
        <v>0</v>
      </c>
      <c r="R80" s="24">
        <v>0</v>
      </c>
      <c r="S80" s="24">
        <v>0</v>
      </c>
      <c r="T80" s="24">
        <v>0.03</v>
      </c>
      <c r="U80" s="24">
        <v>0.09</v>
      </c>
      <c r="V80" s="24">
        <v>0</v>
      </c>
      <c r="W80" s="24">
        <v>0.31</v>
      </c>
      <c r="X80" s="24">
        <v>31.52</v>
      </c>
      <c r="Y80" s="24">
        <v>0.01</v>
      </c>
      <c r="Z80" s="24">
        <v>0</v>
      </c>
      <c r="AA80" s="24">
        <v>0</v>
      </c>
      <c r="AB80" s="24">
        <v>0</v>
      </c>
      <c r="AC80" s="24">
        <v>44.01</v>
      </c>
      <c r="AD80" s="24">
        <v>10.199999999999999</v>
      </c>
      <c r="AE80" s="24">
        <v>1</v>
      </c>
      <c r="AF80" s="24">
        <v>0</v>
      </c>
      <c r="AG80" s="24">
        <v>0</v>
      </c>
      <c r="AH80" s="24">
        <v>0.9</v>
      </c>
      <c r="AI80" s="24">
        <v>0</v>
      </c>
      <c r="AJ80" s="24">
        <v>0</v>
      </c>
      <c r="AK80" s="24">
        <v>0.3</v>
      </c>
      <c r="AL80" s="24">
        <v>0</v>
      </c>
      <c r="AM80" s="24">
        <v>31.6</v>
      </c>
      <c r="AN80" s="24">
        <v>0</v>
      </c>
      <c r="AO80" s="24">
        <v>3.0000000000000001E-3</v>
      </c>
      <c r="AP80" s="24">
        <v>59</v>
      </c>
      <c r="AV80" s="11">
        <v>0.1</v>
      </c>
      <c r="AY80" s="11">
        <v>30000</v>
      </c>
      <c r="AZ80" s="12"/>
      <c r="CD80" s="11">
        <v>0</v>
      </c>
    </row>
    <row r="81" spans="1:82" x14ac:dyDescent="0.3">
      <c r="A81" s="3" t="s">
        <v>313</v>
      </c>
      <c r="B81" s="3" t="s">
        <v>298</v>
      </c>
      <c r="C81" s="3" t="s">
        <v>151</v>
      </c>
      <c r="D81" s="3">
        <v>31.736899999999999</v>
      </c>
      <c r="E81" s="3">
        <v>35.170499999999997</v>
      </c>
      <c r="F81" s="3">
        <v>641</v>
      </c>
      <c r="H81" s="10">
        <v>5</v>
      </c>
      <c r="I81" s="16">
        <v>2.5499999999999998</v>
      </c>
      <c r="J81" s="11">
        <v>1</v>
      </c>
      <c r="K81" s="11">
        <v>0</v>
      </c>
      <c r="L81" s="11">
        <v>1220000</v>
      </c>
      <c r="M81" s="11">
        <v>0</v>
      </c>
      <c r="N81" s="11">
        <v>153</v>
      </c>
      <c r="O81" s="11">
        <v>0</v>
      </c>
      <c r="P81" s="11">
        <v>2000</v>
      </c>
      <c r="Q81" s="11">
        <v>0</v>
      </c>
      <c r="R81" s="24">
        <v>0</v>
      </c>
      <c r="S81" s="24">
        <v>0</v>
      </c>
      <c r="T81" s="24">
        <v>0.01</v>
      </c>
      <c r="U81" s="24">
        <v>0.08</v>
      </c>
      <c r="V81" s="24">
        <v>0</v>
      </c>
      <c r="W81" s="24">
        <v>0.34</v>
      </c>
      <c r="X81" s="24">
        <v>31.27</v>
      </c>
      <c r="Y81" s="24">
        <v>0.01</v>
      </c>
      <c r="Z81" s="24">
        <v>0</v>
      </c>
      <c r="AA81" s="24">
        <v>0</v>
      </c>
      <c r="AB81" s="24">
        <v>0</v>
      </c>
      <c r="AC81" s="24">
        <v>44.02</v>
      </c>
      <c r="AD81" s="24">
        <v>13.33</v>
      </c>
      <c r="AE81" s="24">
        <v>0.5</v>
      </c>
      <c r="AF81" s="24">
        <v>0.1</v>
      </c>
      <c r="AG81" s="24">
        <v>0.1</v>
      </c>
      <c r="AH81" s="24">
        <v>1.2</v>
      </c>
      <c r="AI81" s="24">
        <v>0</v>
      </c>
      <c r="AJ81" s="24">
        <v>0</v>
      </c>
      <c r="AK81" s="24">
        <v>0.2</v>
      </c>
      <c r="AL81" s="24">
        <v>0</v>
      </c>
      <c r="AM81" s="24">
        <v>31.3</v>
      </c>
      <c r="AN81" s="24">
        <v>0</v>
      </c>
      <c r="AO81" s="24">
        <v>6.0000000000000001E-3</v>
      </c>
      <c r="AP81" s="24">
        <v>19</v>
      </c>
      <c r="AV81" s="11">
        <v>0.1</v>
      </c>
      <c r="AY81" s="11">
        <v>20000</v>
      </c>
      <c r="AZ81" s="12"/>
      <c r="CD81" s="11">
        <v>0</v>
      </c>
    </row>
    <row r="82" spans="1:82" x14ac:dyDescent="0.3">
      <c r="A82" s="3" t="s">
        <v>313</v>
      </c>
      <c r="B82" s="3" t="s">
        <v>298</v>
      </c>
      <c r="C82" s="3" t="s">
        <v>152</v>
      </c>
      <c r="D82" s="3">
        <v>31.8126</v>
      </c>
      <c r="E82" s="3">
        <v>35.161700000000003</v>
      </c>
      <c r="F82" s="3">
        <v>788</v>
      </c>
      <c r="H82" s="16">
        <v>5</v>
      </c>
      <c r="I82" s="16">
        <v>2.5499999999999998</v>
      </c>
      <c r="J82" s="11">
        <v>1</v>
      </c>
      <c r="K82" s="11">
        <v>0</v>
      </c>
      <c r="L82" s="11">
        <v>1170000</v>
      </c>
      <c r="M82" s="11">
        <v>0</v>
      </c>
      <c r="N82" s="11">
        <v>153</v>
      </c>
      <c r="O82" s="11">
        <v>0</v>
      </c>
      <c r="P82" s="11">
        <v>2000</v>
      </c>
      <c r="Q82" s="11">
        <v>0</v>
      </c>
      <c r="R82" s="24">
        <v>0</v>
      </c>
      <c r="S82" s="24">
        <v>0.01</v>
      </c>
      <c r="T82" s="24">
        <v>0.06</v>
      </c>
      <c r="U82" s="24">
        <v>0.36</v>
      </c>
      <c r="V82" s="24">
        <v>0.01</v>
      </c>
      <c r="W82" s="24">
        <v>19.27</v>
      </c>
      <c r="X82" s="24">
        <v>30.58</v>
      </c>
      <c r="Y82" s="24">
        <v>0.04</v>
      </c>
      <c r="Z82" s="24">
        <v>0.09</v>
      </c>
      <c r="AA82" s="24">
        <v>0</v>
      </c>
      <c r="AB82" s="24">
        <v>0</v>
      </c>
      <c r="AC82" s="24">
        <v>46.52</v>
      </c>
      <c r="AD82" s="24">
        <v>94.61</v>
      </c>
      <c r="AE82" s="24">
        <v>9.6999999999999993</v>
      </c>
      <c r="AF82" s="24">
        <v>0.1</v>
      </c>
      <c r="AG82" s="24">
        <v>0.1</v>
      </c>
      <c r="AH82" s="24">
        <v>1</v>
      </c>
      <c r="AI82" s="24">
        <v>0</v>
      </c>
      <c r="AJ82" s="24">
        <v>0</v>
      </c>
      <c r="AK82" s="24">
        <v>1.9</v>
      </c>
      <c r="AL82" s="24">
        <v>0</v>
      </c>
      <c r="AM82" s="24">
        <v>31</v>
      </c>
      <c r="AN82" s="24">
        <v>0</v>
      </c>
      <c r="AO82" s="24">
        <v>0.02</v>
      </c>
      <c r="AP82" s="24">
        <v>9</v>
      </c>
      <c r="AV82" s="11">
        <v>0.1</v>
      </c>
      <c r="AY82" s="11">
        <v>20000</v>
      </c>
      <c r="AZ82" s="12"/>
      <c r="CD82" s="11">
        <v>0</v>
      </c>
    </row>
    <row r="83" spans="1:82" x14ac:dyDescent="0.3">
      <c r="A83" s="3" t="s">
        <v>313</v>
      </c>
      <c r="B83" s="3" t="s">
        <v>298</v>
      </c>
      <c r="C83" s="3" t="s">
        <v>153</v>
      </c>
      <c r="D83" s="3">
        <v>31.811499999999999</v>
      </c>
      <c r="E83" s="3">
        <v>35.162999999999997</v>
      </c>
      <c r="F83" s="3">
        <v>748</v>
      </c>
      <c r="H83" s="16">
        <v>2</v>
      </c>
      <c r="I83" s="16">
        <v>2.5499999999999998</v>
      </c>
      <c r="J83" s="11">
        <v>1</v>
      </c>
      <c r="K83" s="11">
        <v>0</v>
      </c>
      <c r="L83" s="11">
        <v>1150000</v>
      </c>
      <c r="M83" s="11">
        <v>0</v>
      </c>
      <c r="N83" s="11">
        <v>153</v>
      </c>
      <c r="O83" s="11">
        <v>0</v>
      </c>
      <c r="P83" s="11">
        <v>2000</v>
      </c>
      <c r="Q83" s="11">
        <v>0</v>
      </c>
      <c r="R83" s="24">
        <v>0</v>
      </c>
      <c r="S83" s="24">
        <v>0</v>
      </c>
      <c r="T83" s="24">
        <v>0.06</v>
      </c>
      <c r="U83" s="24">
        <v>7.0000000000000007E-2</v>
      </c>
      <c r="V83" s="24">
        <v>0</v>
      </c>
      <c r="W83" s="24">
        <v>24.34</v>
      </c>
      <c r="X83" s="24">
        <v>33.659999999999997</v>
      </c>
      <c r="Y83" s="24">
        <v>0.02</v>
      </c>
      <c r="Z83" s="24">
        <v>0.02</v>
      </c>
      <c r="AA83" s="24">
        <v>0</v>
      </c>
      <c r="AB83" s="24">
        <v>0</v>
      </c>
      <c r="AC83" s="24">
        <v>47.56</v>
      </c>
      <c r="AD83" s="24">
        <v>66.73</v>
      </c>
      <c r="AE83" s="24">
        <v>1.9</v>
      </c>
      <c r="AF83" s="24">
        <v>0.1</v>
      </c>
      <c r="AG83" s="24">
        <v>0.1</v>
      </c>
      <c r="AH83" s="24">
        <v>1.1000000000000001</v>
      </c>
      <c r="AI83" s="24">
        <v>0</v>
      </c>
      <c r="AJ83" s="24">
        <v>0</v>
      </c>
      <c r="AK83" s="24">
        <v>1.3</v>
      </c>
      <c r="AL83" s="24">
        <v>0</v>
      </c>
      <c r="AM83" s="24">
        <v>33.799999999999997</v>
      </c>
      <c r="AN83" s="24">
        <v>0</v>
      </c>
      <c r="AO83" s="24">
        <v>1.2999999999999999E-2</v>
      </c>
      <c r="AP83" s="24">
        <v>6</v>
      </c>
      <c r="AV83" s="11">
        <v>0.1</v>
      </c>
      <c r="AY83" s="11">
        <v>20000</v>
      </c>
      <c r="AZ83" s="12"/>
      <c r="CD83" s="11">
        <v>0</v>
      </c>
    </row>
    <row r="84" spans="1:82" x14ac:dyDescent="0.3">
      <c r="A84" s="3" t="s">
        <v>313</v>
      </c>
      <c r="B84" s="3" t="s">
        <v>298</v>
      </c>
      <c r="C84" s="3" t="s">
        <v>154</v>
      </c>
      <c r="D84" s="3">
        <v>31.811</v>
      </c>
      <c r="E84" s="3">
        <v>35.164900000000003</v>
      </c>
      <c r="F84" s="3">
        <v>703</v>
      </c>
      <c r="H84" s="10">
        <v>2</v>
      </c>
      <c r="I84" s="16">
        <v>2.5499999999999998</v>
      </c>
      <c r="J84" s="11">
        <v>1</v>
      </c>
      <c r="K84" s="11">
        <v>0</v>
      </c>
      <c r="L84" s="11">
        <v>850000</v>
      </c>
      <c r="M84" s="11">
        <v>0</v>
      </c>
      <c r="N84" s="11">
        <v>153</v>
      </c>
      <c r="O84" s="11">
        <v>0</v>
      </c>
      <c r="P84" s="11">
        <v>2000</v>
      </c>
      <c r="Q84" s="11">
        <v>0</v>
      </c>
      <c r="R84" s="24">
        <v>0</v>
      </c>
      <c r="S84" s="24">
        <v>0.02</v>
      </c>
      <c r="T84" s="24">
        <v>0.1</v>
      </c>
      <c r="U84" s="24">
        <v>0.18</v>
      </c>
      <c r="V84" s="24">
        <v>0</v>
      </c>
      <c r="W84" s="24">
        <v>22.15</v>
      </c>
      <c r="X84" s="24">
        <v>29.42</v>
      </c>
      <c r="Y84" s="24">
        <v>0.02</v>
      </c>
      <c r="Z84" s="24">
        <v>7.0000000000000007E-2</v>
      </c>
      <c r="AA84" s="24">
        <v>0</v>
      </c>
      <c r="AB84" s="24">
        <v>0</v>
      </c>
      <c r="AC84" s="24">
        <v>47.6</v>
      </c>
      <c r="AD84" s="24">
        <v>87.84</v>
      </c>
      <c r="AE84" s="24">
        <v>13</v>
      </c>
      <c r="AF84" s="24">
        <v>0.2</v>
      </c>
      <c r="AG84" s="24">
        <v>0.1</v>
      </c>
      <c r="AH84" s="24">
        <v>1.1000000000000001</v>
      </c>
      <c r="AI84" s="24">
        <v>0</v>
      </c>
      <c r="AJ84" s="24">
        <v>0</v>
      </c>
      <c r="AK84" s="24">
        <v>3</v>
      </c>
      <c r="AL84" s="24">
        <v>0</v>
      </c>
      <c r="AM84" s="24">
        <v>30.1</v>
      </c>
      <c r="AN84" s="24">
        <v>0</v>
      </c>
      <c r="AO84" s="24">
        <v>3.4000000000000002E-2</v>
      </c>
      <c r="AP84" s="24">
        <v>3</v>
      </c>
      <c r="AV84" s="11">
        <v>0.1</v>
      </c>
      <c r="AY84" s="11">
        <v>20000</v>
      </c>
      <c r="AZ84" s="12"/>
      <c r="CD84" s="11">
        <v>0</v>
      </c>
    </row>
    <row r="85" spans="1:82" x14ac:dyDescent="0.3">
      <c r="A85" s="3" t="s">
        <v>313</v>
      </c>
      <c r="B85" s="3" t="s">
        <v>298</v>
      </c>
      <c r="C85" s="3" t="s">
        <v>155</v>
      </c>
      <c r="D85" s="3">
        <v>31.810600000000001</v>
      </c>
      <c r="E85" s="3">
        <v>35.167400000000001</v>
      </c>
      <c r="F85" s="3">
        <v>660</v>
      </c>
      <c r="H85" s="16">
        <v>2</v>
      </c>
      <c r="I85" s="16">
        <v>2.5499999999999998</v>
      </c>
      <c r="J85" s="11">
        <v>1</v>
      </c>
      <c r="K85" s="11">
        <v>0</v>
      </c>
      <c r="L85" s="11">
        <v>1080000</v>
      </c>
      <c r="M85" s="11">
        <v>0</v>
      </c>
      <c r="N85" s="11">
        <v>153</v>
      </c>
      <c r="O85" s="11">
        <v>0</v>
      </c>
      <c r="P85" s="11">
        <v>2000</v>
      </c>
      <c r="Q85" s="11">
        <v>0</v>
      </c>
      <c r="R85" s="24">
        <v>0</v>
      </c>
      <c r="S85" s="24">
        <v>0.01</v>
      </c>
      <c r="T85" s="24">
        <v>0.04</v>
      </c>
      <c r="U85" s="24">
        <v>0.18</v>
      </c>
      <c r="V85" s="24">
        <v>0.01</v>
      </c>
      <c r="W85" s="24">
        <v>17.670000000000002</v>
      </c>
      <c r="X85" s="24">
        <v>50.54</v>
      </c>
      <c r="Y85" s="24">
        <v>0.02</v>
      </c>
      <c r="Z85" s="24">
        <v>0.04</v>
      </c>
      <c r="AA85" s="24">
        <v>0</v>
      </c>
      <c r="AB85" s="24">
        <v>0</v>
      </c>
      <c r="AC85" s="24">
        <v>47.63</v>
      </c>
      <c r="AD85" s="24">
        <v>112.43</v>
      </c>
      <c r="AE85" s="24">
        <v>4.3</v>
      </c>
      <c r="AF85" s="24">
        <v>0.1</v>
      </c>
      <c r="AG85" s="24">
        <v>0.1</v>
      </c>
      <c r="AH85" s="24">
        <v>0.9</v>
      </c>
      <c r="AI85" s="24">
        <v>0</v>
      </c>
      <c r="AJ85" s="24">
        <v>0</v>
      </c>
      <c r="AK85" s="24">
        <v>2</v>
      </c>
      <c r="AL85" s="24">
        <v>2E-3</v>
      </c>
      <c r="AM85" s="24">
        <v>51.4</v>
      </c>
      <c r="AN85" s="24">
        <v>1E-3</v>
      </c>
      <c r="AO85" s="24">
        <v>6.8000000000000005E-2</v>
      </c>
      <c r="AP85" s="24">
        <v>71</v>
      </c>
      <c r="AV85" s="11">
        <v>0.1</v>
      </c>
      <c r="AY85" s="11">
        <v>20000</v>
      </c>
      <c r="AZ85" s="12"/>
      <c r="CD85" s="11">
        <v>0</v>
      </c>
    </row>
    <row r="86" spans="1:82" x14ac:dyDescent="0.3">
      <c r="A86" s="3" t="s">
        <v>313</v>
      </c>
      <c r="B86" s="3" t="s">
        <v>298</v>
      </c>
      <c r="C86" s="3" t="s">
        <v>156</v>
      </c>
      <c r="D86" s="3">
        <v>31.809899999999999</v>
      </c>
      <c r="E86" s="3">
        <v>35.168399999999998</v>
      </c>
      <c r="F86" s="3">
        <v>609</v>
      </c>
      <c r="H86" s="16">
        <v>2</v>
      </c>
      <c r="I86" s="16">
        <v>2.5499999999999998</v>
      </c>
      <c r="J86" s="11">
        <v>1</v>
      </c>
      <c r="K86" s="11">
        <v>0</v>
      </c>
      <c r="L86" s="11">
        <v>830000.00000000012</v>
      </c>
      <c r="M86" s="11">
        <v>0</v>
      </c>
      <c r="N86" s="11">
        <v>153</v>
      </c>
      <c r="O86" s="11">
        <v>0</v>
      </c>
      <c r="P86" s="11">
        <v>2000</v>
      </c>
      <c r="Q86" s="11">
        <v>0</v>
      </c>
      <c r="R86" s="24">
        <v>0</v>
      </c>
      <c r="S86" s="24">
        <v>0.01</v>
      </c>
      <c r="T86" s="24">
        <v>7.0000000000000007E-2</v>
      </c>
      <c r="U86" s="24">
        <v>0.2</v>
      </c>
      <c r="V86" s="24">
        <v>0</v>
      </c>
      <c r="W86" s="24">
        <v>20.49</v>
      </c>
      <c r="X86" s="24">
        <v>42.7</v>
      </c>
      <c r="Y86" s="24">
        <v>0.03</v>
      </c>
      <c r="Z86" s="24">
        <v>0.11</v>
      </c>
      <c r="AA86" s="24">
        <v>0</v>
      </c>
      <c r="AB86" s="24">
        <v>0</v>
      </c>
      <c r="AC86" s="24">
        <v>47.23</v>
      </c>
      <c r="AD86" s="24">
        <v>30.5</v>
      </c>
      <c r="AE86" s="24">
        <v>4.0999999999999996</v>
      </c>
      <c r="AF86" s="24">
        <v>0.2</v>
      </c>
      <c r="AG86" s="24">
        <v>0.2</v>
      </c>
      <c r="AH86" s="24">
        <v>2.6</v>
      </c>
      <c r="AI86" s="24">
        <v>0</v>
      </c>
      <c r="AJ86" s="24">
        <v>0</v>
      </c>
      <c r="AK86" s="24">
        <v>1.4</v>
      </c>
      <c r="AL86" s="24">
        <v>0.04</v>
      </c>
      <c r="AM86" s="24">
        <v>43.3</v>
      </c>
      <c r="AN86" s="24">
        <v>0</v>
      </c>
      <c r="AO86" s="24">
        <v>6.9000000000000006E-2</v>
      </c>
      <c r="AP86" s="24">
        <v>2</v>
      </c>
      <c r="AV86" s="11">
        <v>0.1</v>
      </c>
      <c r="AY86" s="11">
        <v>20000</v>
      </c>
      <c r="AZ86" s="12"/>
      <c r="CD86" s="11">
        <v>0</v>
      </c>
    </row>
    <row r="87" spans="1:82" x14ac:dyDescent="0.3">
      <c r="A87" s="3" t="s">
        <v>313</v>
      </c>
      <c r="B87" s="3" t="s">
        <v>298</v>
      </c>
      <c r="C87" s="3" t="s">
        <v>157</v>
      </c>
      <c r="D87" s="3">
        <v>31.770800000000001</v>
      </c>
      <c r="E87" s="3">
        <v>35.197400000000002</v>
      </c>
      <c r="F87" s="3">
        <v>765</v>
      </c>
      <c r="H87" s="10">
        <v>2</v>
      </c>
      <c r="I87" s="16">
        <v>2.5499999999999998</v>
      </c>
      <c r="J87" s="11">
        <v>1</v>
      </c>
      <c r="K87" s="11">
        <v>0</v>
      </c>
      <c r="L87" s="11">
        <v>1300000</v>
      </c>
      <c r="M87" s="11">
        <v>0</v>
      </c>
      <c r="N87" s="11">
        <v>153</v>
      </c>
      <c r="O87" s="11">
        <v>0</v>
      </c>
      <c r="P87" s="11">
        <v>2000</v>
      </c>
      <c r="Q87" s="11">
        <v>0</v>
      </c>
      <c r="R87" s="24">
        <v>0</v>
      </c>
      <c r="S87" s="24">
        <v>0</v>
      </c>
      <c r="T87" s="24">
        <v>0.06</v>
      </c>
      <c r="U87" s="24">
        <v>0.08</v>
      </c>
      <c r="V87" s="24">
        <v>0</v>
      </c>
      <c r="W87" s="24">
        <v>23.25</v>
      </c>
      <c r="X87" s="24">
        <v>32.71</v>
      </c>
      <c r="Y87" s="24">
        <v>0.04</v>
      </c>
      <c r="Z87" s="24">
        <v>0.03</v>
      </c>
      <c r="AA87" s="24">
        <v>0</v>
      </c>
      <c r="AB87" s="24">
        <v>0</v>
      </c>
      <c r="AC87" s="24">
        <v>47.37</v>
      </c>
      <c r="AD87" s="24">
        <v>58.9</v>
      </c>
      <c r="AE87" s="24">
        <v>2.1</v>
      </c>
      <c r="AF87" s="24">
        <v>0</v>
      </c>
      <c r="AG87" s="24">
        <v>0.1</v>
      </c>
      <c r="AH87" s="24">
        <v>3.4</v>
      </c>
      <c r="AI87" s="24">
        <v>0</v>
      </c>
      <c r="AJ87" s="24">
        <v>0</v>
      </c>
      <c r="AK87" s="24">
        <v>2.1</v>
      </c>
      <c r="AL87" s="24">
        <v>0.02</v>
      </c>
      <c r="AM87" s="24">
        <v>32.799999999999997</v>
      </c>
      <c r="AN87" s="24">
        <v>0</v>
      </c>
      <c r="AO87" s="24">
        <v>4.0000000000000001E-3</v>
      </c>
      <c r="AP87" s="24">
        <v>4</v>
      </c>
      <c r="AV87" s="11">
        <v>0.1</v>
      </c>
      <c r="AY87" s="11">
        <v>40000</v>
      </c>
      <c r="AZ87" s="12"/>
      <c r="CD87" s="11">
        <v>0</v>
      </c>
    </row>
    <row r="88" spans="1:82" x14ac:dyDescent="0.3">
      <c r="A88" s="3" t="s">
        <v>313</v>
      </c>
      <c r="B88" s="3" t="s">
        <v>302</v>
      </c>
      <c r="C88" s="3" t="s">
        <v>158</v>
      </c>
      <c r="D88" s="3">
        <v>31.770800000000001</v>
      </c>
      <c r="E88" s="3">
        <v>35.197400000000002</v>
      </c>
      <c r="F88" s="3">
        <v>765</v>
      </c>
      <c r="H88" s="16">
        <v>2</v>
      </c>
      <c r="I88" s="16">
        <v>2.5499999999999998</v>
      </c>
      <c r="J88" s="11">
        <v>1</v>
      </c>
      <c r="K88" s="11">
        <v>0</v>
      </c>
      <c r="L88" s="11">
        <v>790000</v>
      </c>
      <c r="M88" s="11">
        <v>0</v>
      </c>
      <c r="N88" s="11">
        <v>153</v>
      </c>
      <c r="O88" s="11">
        <f>60*1.4</f>
        <v>84</v>
      </c>
      <c r="P88" s="11">
        <v>2000</v>
      </c>
      <c r="Q88" s="11">
        <v>0</v>
      </c>
      <c r="R88" s="24">
        <v>0</v>
      </c>
      <c r="S88" s="24">
        <v>0</v>
      </c>
      <c r="T88" s="24">
        <v>0.04</v>
      </c>
      <c r="U88" s="24">
        <v>7.0000000000000007E-2</v>
      </c>
      <c r="V88" s="24">
        <v>0</v>
      </c>
      <c r="W88" s="24">
        <v>0.62</v>
      </c>
      <c r="X88" s="24">
        <v>55.24</v>
      </c>
      <c r="Y88" s="24">
        <v>0</v>
      </c>
      <c r="Z88" s="24">
        <v>0.02</v>
      </c>
      <c r="AA88" s="24">
        <v>0</v>
      </c>
      <c r="AB88" s="24">
        <v>0</v>
      </c>
      <c r="AC88" s="24">
        <v>44.07</v>
      </c>
      <c r="AD88" s="24">
        <v>1.65</v>
      </c>
      <c r="AE88" s="24">
        <v>0.7</v>
      </c>
      <c r="AF88" s="24">
        <v>0.1</v>
      </c>
      <c r="AG88" s="24">
        <v>0.2</v>
      </c>
      <c r="AH88" s="24">
        <v>0.2</v>
      </c>
      <c r="AI88" s="24">
        <v>0</v>
      </c>
      <c r="AJ88" s="24">
        <v>0</v>
      </c>
      <c r="AK88" s="24">
        <v>0.7</v>
      </c>
      <c r="AL88" s="24">
        <v>1.2E-2</v>
      </c>
      <c r="AM88" s="24">
        <v>55.3</v>
      </c>
      <c r="AN88" s="24">
        <v>0</v>
      </c>
      <c r="AO88" s="24">
        <v>4.0000000000000001E-3</v>
      </c>
      <c r="AP88" s="24">
        <v>90</v>
      </c>
      <c r="AV88" s="11">
        <v>0.1</v>
      </c>
      <c r="AY88" s="11">
        <v>20000</v>
      </c>
      <c r="AZ88" s="12"/>
      <c r="CD88" s="11">
        <v>0</v>
      </c>
    </row>
    <row r="89" spans="1:82" x14ac:dyDescent="0.3">
      <c r="A89" s="3" t="s">
        <v>313</v>
      </c>
      <c r="B89" s="3" t="s">
        <v>298</v>
      </c>
      <c r="C89" s="3" t="s">
        <v>159</v>
      </c>
      <c r="D89" s="3">
        <v>31.770900000000001</v>
      </c>
      <c r="E89" s="3">
        <v>35.054200000000002</v>
      </c>
      <c r="F89" s="3">
        <v>727</v>
      </c>
      <c r="H89" s="16">
        <v>2</v>
      </c>
      <c r="I89" s="16">
        <v>2.5499999999999998</v>
      </c>
      <c r="J89" s="11">
        <v>1</v>
      </c>
      <c r="K89" s="11">
        <v>0</v>
      </c>
      <c r="L89" s="11">
        <v>1520000</v>
      </c>
      <c r="M89" s="11">
        <v>0</v>
      </c>
      <c r="N89" s="11">
        <v>153</v>
      </c>
      <c r="O89" s="11">
        <v>0</v>
      </c>
      <c r="P89" s="11">
        <v>2000</v>
      </c>
      <c r="Q89" s="11">
        <v>0</v>
      </c>
      <c r="R89" s="24">
        <v>0</v>
      </c>
      <c r="S89" s="24">
        <v>0.01</v>
      </c>
      <c r="T89" s="24">
        <v>0.11</v>
      </c>
      <c r="U89" s="24">
        <v>0.13</v>
      </c>
      <c r="V89" s="24">
        <v>0</v>
      </c>
      <c r="W89" s="24">
        <v>25.43</v>
      </c>
      <c r="X89" s="24">
        <v>30.33</v>
      </c>
      <c r="Y89" s="24">
        <v>0.03</v>
      </c>
      <c r="Z89" s="24">
        <v>0.08</v>
      </c>
      <c r="AA89" s="24">
        <v>0</v>
      </c>
      <c r="AB89" s="24">
        <v>0</v>
      </c>
      <c r="AC89" s="24">
        <v>47.68</v>
      </c>
      <c r="AD89" s="24">
        <v>152.91999999999999</v>
      </c>
      <c r="AE89" s="24">
        <v>2.4</v>
      </c>
      <c r="AF89" s="24">
        <v>0.1</v>
      </c>
      <c r="AG89" s="24">
        <v>0.1</v>
      </c>
      <c r="AH89" s="24">
        <v>1.4</v>
      </c>
      <c r="AI89" s="24">
        <v>0</v>
      </c>
      <c r="AJ89" s="24">
        <v>0</v>
      </c>
      <c r="AK89" s="24">
        <v>2.7</v>
      </c>
      <c r="AL89" s="24">
        <v>2.1999999999999999E-2</v>
      </c>
      <c r="AM89" s="24">
        <v>30.7</v>
      </c>
      <c r="AN89" s="24">
        <v>0</v>
      </c>
      <c r="AO89" s="24">
        <v>1.0999999999999999E-2</v>
      </c>
      <c r="AP89" s="24">
        <v>174</v>
      </c>
      <c r="AV89" s="11">
        <v>0.1</v>
      </c>
      <c r="AY89" s="11">
        <v>40000</v>
      </c>
      <c r="AZ89" s="12"/>
      <c r="CD89" s="11">
        <v>0</v>
      </c>
    </row>
    <row r="90" spans="1:82" x14ac:dyDescent="0.3">
      <c r="A90" s="3" t="s">
        <v>313</v>
      </c>
      <c r="B90" s="3" t="s">
        <v>302</v>
      </c>
      <c r="C90" s="3" t="s">
        <v>160</v>
      </c>
      <c r="D90" s="3">
        <v>31.770900000000001</v>
      </c>
      <c r="E90" s="3">
        <v>35.054200000000002</v>
      </c>
      <c r="F90" s="3">
        <v>727</v>
      </c>
      <c r="H90" s="10">
        <v>3</v>
      </c>
      <c r="I90" s="16">
        <v>2.5499999999999998</v>
      </c>
      <c r="J90" s="11">
        <v>1</v>
      </c>
      <c r="K90" s="11">
        <v>0</v>
      </c>
      <c r="L90" s="11">
        <v>1260000</v>
      </c>
      <c r="M90" s="11">
        <v>0</v>
      </c>
      <c r="N90" s="11">
        <v>153</v>
      </c>
      <c r="O90" s="11">
        <f>40*1.4</f>
        <v>56</v>
      </c>
      <c r="P90" s="11">
        <v>2000</v>
      </c>
      <c r="Q90" s="11">
        <v>0</v>
      </c>
      <c r="R90" s="24">
        <v>0</v>
      </c>
      <c r="S90" s="24">
        <v>0.01</v>
      </c>
      <c r="T90" s="24">
        <v>0.06</v>
      </c>
      <c r="U90" s="24">
        <v>0.06</v>
      </c>
      <c r="V90" s="24">
        <v>0</v>
      </c>
      <c r="W90" s="24">
        <v>26.17</v>
      </c>
      <c r="X90" s="24">
        <v>30.81</v>
      </c>
      <c r="Y90" s="24">
        <v>0.03</v>
      </c>
      <c r="Z90" s="24">
        <v>0.05</v>
      </c>
      <c r="AA90" s="24">
        <v>0</v>
      </c>
      <c r="AB90" s="24">
        <v>0</v>
      </c>
      <c r="AC90" s="24">
        <v>47.63</v>
      </c>
      <c r="AD90" s="24">
        <v>175.56</v>
      </c>
      <c r="AE90" s="24">
        <v>1.3</v>
      </c>
      <c r="AF90" s="24">
        <v>0.1</v>
      </c>
      <c r="AG90" s="24">
        <v>0.1</v>
      </c>
      <c r="AH90" s="24">
        <v>1</v>
      </c>
      <c r="AI90" s="24">
        <v>0</v>
      </c>
      <c r="AJ90" s="24">
        <v>0</v>
      </c>
      <c r="AK90" s="24">
        <v>2.2000000000000002</v>
      </c>
      <c r="AL90" s="24">
        <v>3.0000000000000001E-3</v>
      </c>
      <c r="AM90" s="24">
        <v>31.1</v>
      </c>
      <c r="AN90" s="24">
        <v>0</v>
      </c>
      <c r="AO90" s="24">
        <v>0</v>
      </c>
      <c r="AP90" s="24">
        <v>103</v>
      </c>
      <c r="AV90" s="11">
        <v>0.1</v>
      </c>
      <c r="AY90" s="11">
        <v>40000</v>
      </c>
      <c r="AZ90" s="12"/>
      <c r="CD90" s="11">
        <v>0</v>
      </c>
    </row>
    <row r="91" spans="1:82" x14ac:dyDescent="0.3">
      <c r="A91" s="3" t="s">
        <v>313</v>
      </c>
      <c r="B91" s="3" t="s">
        <v>303</v>
      </c>
      <c r="C91" s="3" t="s">
        <v>161</v>
      </c>
      <c r="D91" s="3">
        <v>31.781400000000001</v>
      </c>
      <c r="E91" s="3">
        <v>35.145099999999999</v>
      </c>
      <c r="F91" s="3">
        <v>699</v>
      </c>
      <c r="H91" s="16">
        <v>2</v>
      </c>
      <c r="I91" s="16">
        <v>2.5499999999999998</v>
      </c>
      <c r="J91" s="11">
        <v>1</v>
      </c>
      <c r="K91" s="11">
        <v>0</v>
      </c>
      <c r="L91" s="11">
        <v>409999.99999999994</v>
      </c>
      <c r="M91" s="11">
        <v>0</v>
      </c>
      <c r="N91" s="11">
        <v>153</v>
      </c>
      <c r="O91" s="11">
        <v>0</v>
      </c>
      <c r="P91" s="11">
        <v>2000</v>
      </c>
      <c r="Q91" s="11">
        <v>0</v>
      </c>
      <c r="R91" s="24">
        <v>0</v>
      </c>
      <c r="S91" s="24">
        <v>0</v>
      </c>
      <c r="T91" s="24">
        <v>0.02</v>
      </c>
      <c r="U91" s="24">
        <v>0.05</v>
      </c>
      <c r="V91" s="24">
        <v>0</v>
      </c>
      <c r="W91" s="24">
        <v>13.18</v>
      </c>
      <c r="X91" s="24">
        <v>41.9</v>
      </c>
      <c r="Y91" s="24">
        <v>0.01</v>
      </c>
      <c r="Z91" s="24">
        <v>0.01</v>
      </c>
      <c r="AA91" s="24">
        <v>0</v>
      </c>
      <c r="AB91" s="24">
        <v>0</v>
      </c>
      <c r="AC91" s="24">
        <v>46.03</v>
      </c>
      <c r="AD91" s="24">
        <v>4.95</v>
      </c>
      <c r="AE91" s="24">
        <v>0.8</v>
      </c>
      <c r="AF91" s="24">
        <v>0</v>
      </c>
      <c r="AG91" s="24">
        <v>0</v>
      </c>
      <c r="AH91" s="24">
        <v>1.2</v>
      </c>
      <c r="AI91" s="24">
        <v>0</v>
      </c>
      <c r="AJ91" s="24">
        <v>0</v>
      </c>
      <c r="AK91" s="24">
        <v>0.2</v>
      </c>
      <c r="AL91" s="24">
        <v>7.0000000000000001E-3</v>
      </c>
      <c r="AM91" s="24">
        <v>42</v>
      </c>
      <c r="AN91" s="24">
        <v>0</v>
      </c>
      <c r="AO91" s="24">
        <v>0</v>
      </c>
      <c r="AP91" s="24">
        <v>111</v>
      </c>
      <c r="AV91" s="11">
        <v>0.1</v>
      </c>
      <c r="AY91" s="11">
        <v>20000</v>
      </c>
      <c r="AZ91" s="12"/>
      <c r="CD91" s="11">
        <v>0</v>
      </c>
    </row>
    <row r="92" spans="1:82" x14ac:dyDescent="0.3">
      <c r="A92" s="3" t="s">
        <v>313</v>
      </c>
      <c r="B92" s="3" t="s">
        <v>303</v>
      </c>
      <c r="C92" s="3" t="s">
        <v>162</v>
      </c>
      <c r="D92" s="3">
        <v>31.763200000000001</v>
      </c>
      <c r="E92" s="3">
        <v>35.021999999999998</v>
      </c>
      <c r="F92" s="3">
        <v>344</v>
      </c>
      <c r="H92" s="16">
        <v>4</v>
      </c>
      <c r="I92" s="16">
        <v>2.5499999999999998</v>
      </c>
      <c r="J92" s="11">
        <v>1</v>
      </c>
      <c r="K92" s="11">
        <v>0</v>
      </c>
      <c r="L92" s="11">
        <v>1100000</v>
      </c>
      <c r="M92" s="11">
        <v>0</v>
      </c>
      <c r="N92" s="11">
        <v>153</v>
      </c>
      <c r="O92" s="11">
        <v>0</v>
      </c>
      <c r="P92" s="11">
        <v>2000</v>
      </c>
      <c r="Q92" s="11">
        <v>0</v>
      </c>
      <c r="R92" s="24">
        <v>0</v>
      </c>
      <c r="S92" s="24">
        <v>0.01</v>
      </c>
      <c r="T92" s="24">
        <v>7.0000000000000007E-2</v>
      </c>
      <c r="U92" s="24">
        <v>0.11</v>
      </c>
      <c r="V92" s="24">
        <v>0</v>
      </c>
      <c r="W92" s="24">
        <v>0.41</v>
      </c>
      <c r="X92" s="24">
        <v>54</v>
      </c>
      <c r="Y92" s="24">
        <v>0.01</v>
      </c>
      <c r="Z92" s="24">
        <v>0.01</v>
      </c>
      <c r="AA92" s="24">
        <v>0</v>
      </c>
      <c r="AB92" s="24">
        <v>0</v>
      </c>
      <c r="AC92" s="24">
        <v>44.03</v>
      </c>
      <c r="AD92" s="24">
        <v>7.47</v>
      </c>
      <c r="AE92" s="24">
        <v>0.5</v>
      </c>
      <c r="AF92" s="24">
        <v>0.1</v>
      </c>
      <c r="AG92" s="24">
        <v>0.2</v>
      </c>
      <c r="AH92" s="24">
        <v>0.4</v>
      </c>
      <c r="AI92" s="24">
        <v>0</v>
      </c>
      <c r="AJ92" s="24">
        <v>0</v>
      </c>
      <c r="AK92" s="24">
        <v>0.3</v>
      </c>
      <c r="AL92" s="24">
        <v>0</v>
      </c>
      <c r="AM92" s="24">
        <v>55.7</v>
      </c>
      <c r="AN92" s="24">
        <v>0</v>
      </c>
      <c r="AO92" s="24">
        <v>1E-3</v>
      </c>
      <c r="AP92" s="24">
        <v>106</v>
      </c>
      <c r="AV92" s="11">
        <v>0.1</v>
      </c>
      <c r="AY92" s="11">
        <v>50000</v>
      </c>
      <c r="AZ92" s="12"/>
      <c r="CD92" s="11">
        <v>0</v>
      </c>
    </row>
    <row r="93" spans="1:82" x14ac:dyDescent="0.3">
      <c r="A93" s="3" t="s">
        <v>313</v>
      </c>
      <c r="B93" s="3" t="s">
        <v>302</v>
      </c>
      <c r="C93" s="3" t="s">
        <v>163</v>
      </c>
      <c r="D93" s="3">
        <v>31.763200000000001</v>
      </c>
      <c r="E93" s="3">
        <v>35.021999999999998</v>
      </c>
      <c r="F93" s="3">
        <v>344</v>
      </c>
      <c r="H93" s="10">
        <v>2</v>
      </c>
      <c r="I93" s="16">
        <v>2.5499999999999998</v>
      </c>
      <c r="J93" s="11">
        <v>1</v>
      </c>
      <c r="K93" s="11">
        <v>0</v>
      </c>
      <c r="L93" s="11">
        <v>670000</v>
      </c>
      <c r="M93" s="11">
        <v>0</v>
      </c>
      <c r="N93" s="11">
        <v>153</v>
      </c>
      <c r="O93" s="11">
        <f>75*1.4</f>
        <v>105</v>
      </c>
      <c r="P93" s="11">
        <v>2000</v>
      </c>
      <c r="Q93" s="11">
        <v>0</v>
      </c>
      <c r="R93" s="24">
        <v>0</v>
      </c>
      <c r="S93" s="24">
        <v>0.03</v>
      </c>
      <c r="T93" s="24">
        <v>0.08</v>
      </c>
      <c r="U93" s="24">
        <v>0.17</v>
      </c>
      <c r="V93" s="24">
        <v>0</v>
      </c>
      <c r="W93" s="24">
        <v>0.38</v>
      </c>
      <c r="X93" s="24">
        <v>52.08</v>
      </c>
      <c r="Y93" s="24">
        <v>0.02</v>
      </c>
      <c r="Z93" s="24">
        <v>0.01</v>
      </c>
      <c r="AA93" s="24">
        <v>0</v>
      </c>
      <c r="AB93" s="24">
        <v>0</v>
      </c>
      <c r="AC93" s="24">
        <v>44.03</v>
      </c>
      <c r="AD93" s="24">
        <v>15.41</v>
      </c>
      <c r="AE93" s="24">
        <v>0.7</v>
      </c>
      <c r="AF93" s="24">
        <v>0.6</v>
      </c>
      <c r="AG93" s="24">
        <v>0.6</v>
      </c>
      <c r="AH93" s="24">
        <v>0.4</v>
      </c>
      <c r="AI93" s="24">
        <v>0</v>
      </c>
      <c r="AJ93" s="24">
        <v>0</v>
      </c>
      <c r="AK93" s="24">
        <v>0.6</v>
      </c>
      <c r="AL93" s="24">
        <v>0</v>
      </c>
      <c r="AM93" s="24">
        <v>55.6</v>
      </c>
      <c r="AN93" s="24">
        <v>0</v>
      </c>
      <c r="AO93" s="24">
        <v>7.0000000000000001E-3</v>
      </c>
      <c r="AP93" s="24">
        <v>50</v>
      </c>
      <c r="AV93" s="11">
        <v>0.1</v>
      </c>
      <c r="AY93" s="11">
        <v>40000</v>
      </c>
      <c r="AZ93" s="12"/>
      <c r="CD93" s="11">
        <v>0</v>
      </c>
    </row>
    <row r="94" spans="1:82" x14ac:dyDescent="0.3">
      <c r="A94" s="3" t="s">
        <v>313</v>
      </c>
      <c r="B94" s="3" t="s">
        <v>303</v>
      </c>
      <c r="C94" s="3" t="s">
        <v>164</v>
      </c>
      <c r="D94" s="3">
        <v>31.765599999999999</v>
      </c>
      <c r="E94" s="3">
        <v>35.026800000000001</v>
      </c>
      <c r="F94" s="3">
        <v>475</v>
      </c>
      <c r="H94" s="16">
        <v>2</v>
      </c>
      <c r="I94" s="16">
        <v>2.5499999999999998</v>
      </c>
      <c r="J94" s="11">
        <v>1</v>
      </c>
      <c r="K94" s="11">
        <v>0</v>
      </c>
      <c r="L94" s="11">
        <v>1220000</v>
      </c>
      <c r="M94" s="11">
        <v>0</v>
      </c>
      <c r="N94" s="11">
        <v>153</v>
      </c>
      <c r="O94" s="11">
        <v>0</v>
      </c>
      <c r="P94" s="11">
        <v>2000</v>
      </c>
      <c r="Q94" s="11">
        <v>0</v>
      </c>
      <c r="R94" s="24">
        <v>0</v>
      </c>
      <c r="S94" s="24">
        <v>0</v>
      </c>
      <c r="T94" s="24">
        <v>0.05</v>
      </c>
      <c r="U94" s="24">
        <v>0.08</v>
      </c>
      <c r="V94" s="24">
        <v>0</v>
      </c>
      <c r="W94" s="24">
        <v>2.2200000000000002</v>
      </c>
      <c r="X94" s="24">
        <v>53.32</v>
      </c>
      <c r="Y94" s="24">
        <v>0.03</v>
      </c>
      <c r="Z94" s="24">
        <v>0.02</v>
      </c>
      <c r="AA94" s="24">
        <v>0</v>
      </c>
      <c r="AB94" s="24">
        <v>0</v>
      </c>
      <c r="AC94" s="24">
        <v>44.32</v>
      </c>
      <c r="AD94" s="24">
        <v>6.45</v>
      </c>
      <c r="AE94" s="24">
        <v>0.6</v>
      </c>
      <c r="AF94" s="24">
        <v>0</v>
      </c>
      <c r="AG94" s="24">
        <v>0</v>
      </c>
      <c r="AH94" s="24">
        <v>0.8</v>
      </c>
      <c r="AI94" s="24">
        <v>0</v>
      </c>
      <c r="AJ94" s="24">
        <v>0</v>
      </c>
      <c r="AK94" s="24">
        <v>0.7</v>
      </c>
      <c r="AL94" s="24">
        <v>7.0000000000000001E-3</v>
      </c>
      <c r="AM94" s="24">
        <v>53.6</v>
      </c>
      <c r="AN94" s="24">
        <v>0</v>
      </c>
      <c r="AO94" s="24">
        <v>4.0000000000000001E-3</v>
      </c>
      <c r="AP94" s="24">
        <v>11</v>
      </c>
      <c r="AV94" s="11">
        <v>0.1</v>
      </c>
      <c r="AY94" s="11">
        <v>30000</v>
      </c>
      <c r="AZ94" s="12"/>
      <c r="CD94" s="11">
        <v>0</v>
      </c>
    </row>
    <row r="95" spans="1:82" x14ac:dyDescent="0.3">
      <c r="A95" s="3" t="s">
        <v>313</v>
      </c>
      <c r="B95" s="3" t="s">
        <v>302</v>
      </c>
      <c r="C95" s="3" t="s">
        <v>165</v>
      </c>
      <c r="D95" s="3">
        <v>31.765599999999999</v>
      </c>
      <c r="E95" s="3">
        <v>35.026800000000001</v>
      </c>
      <c r="F95" s="3">
        <v>475</v>
      </c>
      <c r="H95" s="16">
        <v>2</v>
      </c>
      <c r="I95" s="16">
        <v>2.5499999999999998</v>
      </c>
      <c r="J95" s="11">
        <v>1</v>
      </c>
      <c r="K95" s="11">
        <v>0</v>
      </c>
      <c r="L95" s="11">
        <v>969999.99999999988</v>
      </c>
      <c r="M95" s="11">
        <v>0</v>
      </c>
      <c r="N95" s="11">
        <v>153</v>
      </c>
      <c r="O95" s="11">
        <f>60*1.4</f>
        <v>84</v>
      </c>
      <c r="P95" s="11">
        <v>2000</v>
      </c>
      <c r="Q95" s="11">
        <v>0</v>
      </c>
      <c r="R95" s="24">
        <v>0</v>
      </c>
      <c r="S95" s="24">
        <v>0.01</v>
      </c>
      <c r="T95" s="24">
        <v>0.06</v>
      </c>
      <c r="U95" s="24">
        <v>0.09</v>
      </c>
      <c r="V95" s="24">
        <v>0</v>
      </c>
      <c r="W95" s="24">
        <v>0.63</v>
      </c>
      <c r="X95" s="24">
        <v>54.96</v>
      </c>
      <c r="Y95" s="24">
        <v>0.02</v>
      </c>
      <c r="Z95" s="24">
        <v>0.01</v>
      </c>
      <c r="AA95" s="24">
        <v>0</v>
      </c>
      <c r="AB95" s="24">
        <v>0</v>
      </c>
      <c r="AC95" s="24">
        <v>44.07</v>
      </c>
      <c r="AD95" s="24">
        <v>2.99</v>
      </c>
      <c r="AE95" s="24">
        <v>0.5</v>
      </c>
      <c r="AF95" s="24">
        <v>0.1</v>
      </c>
      <c r="AG95" s="24">
        <v>0.2</v>
      </c>
      <c r="AH95" s="24">
        <v>0.4</v>
      </c>
      <c r="AI95" s="24">
        <v>0</v>
      </c>
      <c r="AJ95" s="24">
        <v>0</v>
      </c>
      <c r="AK95" s="24">
        <v>0.4</v>
      </c>
      <c r="AL95" s="24">
        <v>0</v>
      </c>
      <c r="AM95" s="24">
        <v>55.3</v>
      </c>
      <c r="AN95" s="24">
        <v>0</v>
      </c>
      <c r="AO95" s="24">
        <v>4.0000000000000001E-3</v>
      </c>
      <c r="AP95" s="24">
        <v>114</v>
      </c>
      <c r="AV95" s="11">
        <v>0.1</v>
      </c>
      <c r="AY95" s="11">
        <v>40000</v>
      </c>
      <c r="AZ95" s="12"/>
      <c r="CD95" s="11">
        <v>0</v>
      </c>
    </row>
    <row r="96" spans="1:82" x14ac:dyDescent="0.3">
      <c r="A96" s="3" t="s">
        <v>313</v>
      </c>
      <c r="B96" s="3" t="s">
        <v>303</v>
      </c>
      <c r="C96" s="3" t="s">
        <v>166</v>
      </c>
      <c r="D96" s="3">
        <v>31.766999999999999</v>
      </c>
      <c r="E96" s="3">
        <v>35.0364</v>
      </c>
      <c r="F96" s="3">
        <v>543</v>
      </c>
      <c r="H96" s="10">
        <v>2</v>
      </c>
      <c r="I96" s="16">
        <v>2.5499999999999998</v>
      </c>
      <c r="J96" s="11">
        <v>1</v>
      </c>
      <c r="K96" s="11">
        <v>0</v>
      </c>
      <c r="L96" s="11">
        <v>1150000</v>
      </c>
      <c r="M96" s="11">
        <v>0</v>
      </c>
      <c r="N96" s="11">
        <v>153</v>
      </c>
      <c r="O96" s="11">
        <v>0</v>
      </c>
      <c r="P96" s="11">
        <v>2000</v>
      </c>
      <c r="Q96" s="11">
        <v>0</v>
      </c>
      <c r="R96" s="24">
        <v>0</v>
      </c>
      <c r="S96" s="24">
        <v>0.01</v>
      </c>
      <c r="T96" s="24">
        <v>0.08</v>
      </c>
      <c r="U96" s="24">
        <v>0.19</v>
      </c>
      <c r="V96" s="24">
        <v>0.01</v>
      </c>
      <c r="W96" s="24">
        <v>3.15</v>
      </c>
      <c r="X96" s="24">
        <v>51.87</v>
      </c>
      <c r="Y96" s="24">
        <v>0.01</v>
      </c>
      <c r="Z96" s="24">
        <v>0.03</v>
      </c>
      <c r="AA96" s="24">
        <v>0</v>
      </c>
      <c r="AB96" s="24">
        <v>0</v>
      </c>
      <c r="AC96" s="24">
        <v>44.49</v>
      </c>
      <c r="AD96" s="24">
        <v>3.73</v>
      </c>
      <c r="AE96" s="24">
        <v>1.3</v>
      </c>
      <c r="AF96" s="24">
        <v>0.1</v>
      </c>
      <c r="AG96" s="24">
        <v>0.2</v>
      </c>
      <c r="AH96" s="24">
        <v>1.1000000000000001</v>
      </c>
      <c r="AI96" s="24">
        <v>0</v>
      </c>
      <c r="AJ96" s="24">
        <v>0</v>
      </c>
      <c r="AK96" s="24">
        <v>0.5</v>
      </c>
      <c r="AL96" s="24">
        <v>0</v>
      </c>
      <c r="AM96" s="24">
        <v>52.5</v>
      </c>
      <c r="AN96" s="24">
        <v>0</v>
      </c>
      <c r="AO96" s="24">
        <v>8.0000000000000002E-3</v>
      </c>
      <c r="AP96" s="24">
        <v>45</v>
      </c>
      <c r="AV96" s="11">
        <v>0.1</v>
      </c>
      <c r="AY96" s="11">
        <v>20000</v>
      </c>
      <c r="AZ96" s="12"/>
      <c r="CD96" s="11">
        <v>0</v>
      </c>
    </row>
    <row r="97" spans="1:82" x14ac:dyDescent="0.3">
      <c r="A97" s="3" t="s">
        <v>313</v>
      </c>
      <c r="B97" s="3" t="s">
        <v>302</v>
      </c>
      <c r="C97" s="3" t="s">
        <v>167</v>
      </c>
      <c r="D97" s="3">
        <v>31.766999999999999</v>
      </c>
      <c r="E97" s="3">
        <v>35.0364</v>
      </c>
      <c r="F97" s="3">
        <v>543</v>
      </c>
      <c r="H97" s="16">
        <v>5</v>
      </c>
      <c r="I97" s="16">
        <v>2.5499999999999998</v>
      </c>
      <c r="J97" s="11">
        <v>1</v>
      </c>
      <c r="K97" s="11">
        <v>0</v>
      </c>
      <c r="L97" s="11">
        <v>459999.99999999994</v>
      </c>
      <c r="M97" s="11">
        <v>0</v>
      </c>
      <c r="N97" s="11">
        <v>153</v>
      </c>
      <c r="O97" s="11">
        <f>150*1.4</f>
        <v>210</v>
      </c>
      <c r="P97" s="11">
        <v>2000</v>
      </c>
      <c r="Q97" s="11">
        <v>0</v>
      </c>
      <c r="R97" s="24">
        <v>0</v>
      </c>
      <c r="S97" s="24">
        <v>0.01</v>
      </c>
      <c r="T97" s="24">
        <v>0.09</v>
      </c>
      <c r="U97" s="24">
        <v>0.12</v>
      </c>
      <c r="V97" s="24">
        <v>0</v>
      </c>
      <c r="W97" s="24">
        <v>0.35</v>
      </c>
      <c r="X97" s="24">
        <v>54.59</v>
      </c>
      <c r="Y97" s="24">
        <v>0.01</v>
      </c>
      <c r="Z97" s="24">
        <v>0.04</v>
      </c>
      <c r="AA97" s="24">
        <v>0</v>
      </c>
      <c r="AB97" s="24">
        <v>0</v>
      </c>
      <c r="AC97" s="24">
        <v>44.02</v>
      </c>
      <c r="AD97" s="24">
        <v>2.19</v>
      </c>
      <c r="AE97" s="24">
        <v>1.4</v>
      </c>
      <c r="AF97" s="24">
        <v>0.3</v>
      </c>
      <c r="AG97" s="24">
        <v>0.3</v>
      </c>
      <c r="AH97" s="24">
        <v>0.6</v>
      </c>
      <c r="AI97" s="24">
        <v>0</v>
      </c>
      <c r="AJ97" s="24">
        <v>0</v>
      </c>
      <c r="AK97" s="24">
        <v>0.6</v>
      </c>
      <c r="AL97" s="24">
        <v>0</v>
      </c>
      <c r="AM97" s="24">
        <v>55.7</v>
      </c>
      <c r="AN97" s="24">
        <v>0</v>
      </c>
      <c r="AO97" s="24">
        <v>4.0000000000000001E-3</v>
      </c>
      <c r="AP97" s="24">
        <v>79</v>
      </c>
      <c r="AV97" s="11">
        <v>0.1</v>
      </c>
      <c r="AY97" s="11">
        <v>20000</v>
      </c>
      <c r="AZ97" s="12"/>
      <c r="CD97" s="11">
        <v>0</v>
      </c>
    </row>
    <row r="98" spans="1:82" x14ac:dyDescent="0.3">
      <c r="A98" s="3" t="s">
        <v>313</v>
      </c>
      <c r="B98" s="3" t="s">
        <v>303</v>
      </c>
      <c r="C98" s="3" t="s">
        <v>168</v>
      </c>
      <c r="D98" s="3">
        <v>31.7514</v>
      </c>
      <c r="E98" s="3">
        <v>35.041800000000002</v>
      </c>
      <c r="F98" s="3">
        <v>654</v>
      </c>
      <c r="H98" s="16">
        <v>2</v>
      </c>
      <c r="I98" s="16">
        <v>2.5499999999999998</v>
      </c>
      <c r="J98" s="11">
        <v>1</v>
      </c>
      <c r="K98" s="11">
        <v>0</v>
      </c>
      <c r="L98" s="11">
        <v>1510000</v>
      </c>
      <c r="M98" s="11">
        <v>0</v>
      </c>
      <c r="N98" s="11">
        <v>153</v>
      </c>
      <c r="O98" s="11">
        <v>0</v>
      </c>
      <c r="P98" s="11">
        <v>2000</v>
      </c>
      <c r="Q98" s="11">
        <v>0</v>
      </c>
      <c r="R98" s="24">
        <v>0</v>
      </c>
      <c r="S98" s="24">
        <v>0.01</v>
      </c>
      <c r="T98" s="24">
        <v>7.0000000000000007E-2</v>
      </c>
      <c r="U98" s="24">
        <v>0.1</v>
      </c>
      <c r="V98" s="24">
        <v>0</v>
      </c>
      <c r="W98" s="24">
        <v>2.91</v>
      </c>
      <c r="X98" s="24">
        <v>52.59</v>
      </c>
      <c r="Y98" s="24">
        <v>0.02</v>
      </c>
      <c r="Z98" s="24">
        <v>0.02</v>
      </c>
      <c r="AA98" s="24">
        <v>0</v>
      </c>
      <c r="AB98" s="24">
        <v>0</v>
      </c>
      <c r="AC98" s="24">
        <v>44.42</v>
      </c>
      <c r="AD98" s="24">
        <v>10.26</v>
      </c>
      <c r="AE98" s="24">
        <v>0.6</v>
      </c>
      <c r="AF98" s="24">
        <v>0.1</v>
      </c>
      <c r="AG98" s="24">
        <v>0.1</v>
      </c>
      <c r="AH98" s="24">
        <v>0.3</v>
      </c>
      <c r="AI98" s="24">
        <v>0</v>
      </c>
      <c r="AJ98" s="24">
        <v>0</v>
      </c>
      <c r="AK98" s="24">
        <v>0.8</v>
      </c>
      <c r="AL98" s="24">
        <v>0</v>
      </c>
      <c r="AM98" s="24">
        <v>52.9</v>
      </c>
      <c r="AN98" s="24">
        <v>0</v>
      </c>
      <c r="AO98" s="24">
        <v>2E-3</v>
      </c>
      <c r="AP98" s="24">
        <v>105</v>
      </c>
      <c r="AV98" s="11">
        <v>0.1</v>
      </c>
      <c r="AY98" s="11">
        <v>50000</v>
      </c>
      <c r="AZ98" s="12"/>
      <c r="CD98" s="11">
        <v>0</v>
      </c>
    </row>
    <row r="99" spans="1:82" x14ac:dyDescent="0.3">
      <c r="A99" s="3" t="s">
        <v>313</v>
      </c>
      <c r="B99" s="3" t="s">
        <v>302</v>
      </c>
      <c r="C99" s="3" t="s">
        <v>169</v>
      </c>
      <c r="D99" s="3">
        <v>31.7514</v>
      </c>
      <c r="E99" s="3">
        <v>35.041800000000002</v>
      </c>
      <c r="F99" s="3">
        <v>654</v>
      </c>
      <c r="H99" s="10">
        <v>2</v>
      </c>
      <c r="I99" s="16">
        <v>2.5499999999999998</v>
      </c>
      <c r="J99" s="11">
        <v>1</v>
      </c>
      <c r="K99" s="11">
        <v>0</v>
      </c>
      <c r="L99" s="11">
        <v>409999.99999999994</v>
      </c>
      <c r="M99" s="11">
        <v>0</v>
      </c>
      <c r="N99" s="11">
        <v>153</v>
      </c>
      <c r="O99" s="11">
        <f>70*1.4</f>
        <v>98</v>
      </c>
      <c r="P99" s="11">
        <v>2000</v>
      </c>
      <c r="Q99" s="11">
        <v>0</v>
      </c>
      <c r="R99" s="24">
        <v>0</v>
      </c>
      <c r="S99" s="24">
        <v>0.03</v>
      </c>
      <c r="T99" s="24">
        <v>0.2</v>
      </c>
      <c r="U99" s="24">
        <v>0.3</v>
      </c>
      <c r="V99" s="24">
        <v>0.01</v>
      </c>
      <c r="W99" s="24">
        <v>0.55000000000000004</v>
      </c>
      <c r="X99" s="24">
        <v>53.5</v>
      </c>
      <c r="Y99" s="24">
        <v>0.02</v>
      </c>
      <c r="Z99" s="24">
        <v>0.04</v>
      </c>
      <c r="AA99" s="24">
        <v>0</v>
      </c>
      <c r="AB99" s="24">
        <v>0</v>
      </c>
      <c r="AC99" s="24">
        <v>44.05</v>
      </c>
      <c r="AD99" s="24">
        <v>2.71</v>
      </c>
      <c r="AE99" s="24">
        <v>1.4</v>
      </c>
      <c r="AF99" s="24">
        <v>0.6</v>
      </c>
      <c r="AG99" s="24">
        <v>0.6</v>
      </c>
      <c r="AH99" s="24">
        <v>0.4</v>
      </c>
      <c r="AI99" s="24">
        <v>0</v>
      </c>
      <c r="AJ99" s="24">
        <v>0</v>
      </c>
      <c r="AK99" s="24">
        <v>1</v>
      </c>
      <c r="AL99" s="24">
        <v>0</v>
      </c>
      <c r="AM99" s="24">
        <v>55.4</v>
      </c>
      <c r="AN99" s="24">
        <v>0</v>
      </c>
      <c r="AO99" s="24">
        <v>2.1000000000000001E-2</v>
      </c>
      <c r="AP99" s="24">
        <v>97</v>
      </c>
      <c r="AV99" s="11">
        <v>0.1</v>
      </c>
      <c r="AY99" s="11">
        <v>40000</v>
      </c>
      <c r="AZ99" s="12"/>
      <c r="CD99" s="11">
        <v>0</v>
      </c>
    </row>
    <row r="100" spans="1:82" x14ac:dyDescent="0.3">
      <c r="A100" s="3" t="s">
        <v>313</v>
      </c>
      <c r="B100" s="3" t="s">
        <v>303</v>
      </c>
      <c r="C100" s="3" t="s">
        <v>170</v>
      </c>
      <c r="D100" s="3">
        <v>31.725200000000001</v>
      </c>
      <c r="E100" s="3">
        <v>35.014099999999999</v>
      </c>
      <c r="F100" s="3">
        <v>361</v>
      </c>
      <c r="H100" s="16">
        <v>2</v>
      </c>
      <c r="I100" s="16">
        <v>2.5499999999999998</v>
      </c>
      <c r="J100" s="11">
        <v>1</v>
      </c>
      <c r="K100" s="11">
        <v>0</v>
      </c>
      <c r="L100" s="11">
        <v>1340000</v>
      </c>
      <c r="M100" s="11">
        <v>0</v>
      </c>
      <c r="N100" s="11">
        <v>153</v>
      </c>
      <c r="O100" s="11">
        <v>0</v>
      </c>
      <c r="P100" s="11">
        <v>2000</v>
      </c>
      <c r="Q100" s="11">
        <v>0</v>
      </c>
      <c r="R100" s="24">
        <v>0</v>
      </c>
      <c r="S100" s="24">
        <v>0</v>
      </c>
      <c r="T100" s="24">
        <v>0.03</v>
      </c>
      <c r="U100" s="24">
        <v>0.06</v>
      </c>
      <c r="V100" s="24">
        <v>0</v>
      </c>
      <c r="W100" s="24">
        <v>0.21</v>
      </c>
      <c r="X100" s="24">
        <v>55.72</v>
      </c>
      <c r="Y100" s="24">
        <v>0.01</v>
      </c>
      <c r="Z100" s="24">
        <v>0.01</v>
      </c>
      <c r="AA100" s="24">
        <v>0</v>
      </c>
      <c r="AB100" s="24">
        <v>0</v>
      </c>
      <c r="AC100" s="24">
        <v>44</v>
      </c>
      <c r="AD100" s="24">
        <v>5.79</v>
      </c>
      <c r="AE100" s="24">
        <v>0.2</v>
      </c>
      <c r="AF100" s="24">
        <v>0</v>
      </c>
      <c r="AG100" s="24">
        <v>0</v>
      </c>
      <c r="AH100" s="24">
        <v>0.4</v>
      </c>
      <c r="AI100" s="24">
        <v>0</v>
      </c>
      <c r="AJ100" s="24">
        <v>0</v>
      </c>
      <c r="AK100" s="24">
        <v>0.1</v>
      </c>
      <c r="AL100" s="24">
        <v>0</v>
      </c>
      <c r="AM100" s="24">
        <v>55.8</v>
      </c>
      <c r="AN100" s="24">
        <v>0</v>
      </c>
      <c r="AO100" s="24">
        <v>0</v>
      </c>
      <c r="AP100" s="24">
        <v>99</v>
      </c>
      <c r="AV100" s="11">
        <v>0.1</v>
      </c>
      <c r="AY100" s="11">
        <v>30000</v>
      </c>
      <c r="AZ100" s="12"/>
      <c r="CD100" s="11">
        <v>0</v>
      </c>
    </row>
    <row r="101" spans="1:82" x14ac:dyDescent="0.3">
      <c r="A101" s="3" t="s">
        <v>313</v>
      </c>
      <c r="B101" s="3" t="s">
        <v>302</v>
      </c>
      <c r="C101" s="3" t="s">
        <v>171</v>
      </c>
      <c r="D101" s="3">
        <v>31.725200000000001</v>
      </c>
      <c r="E101" s="3">
        <v>35.014099999999999</v>
      </c>
      <c r="F101" s="3">
        <v>361</v>
      </c>
      <c r="H101" s="16">
        <v>3</v>
      </c>
      <c r="I101" s="16">
        <v>2.5499999999999998</v>
      </c>
      <c r="J101" s="11">
        <v>1</v>
      </c>
      <c r="K101" s="11">
        <v>0</v>
      </c>
      <c r="L101" s="11">
        <v>700000</v>
      </c>
      <c r="M101" s="11">
        <v>0</v>
      </c>
      <c r="N101" s="11">
        <v>153</v>
      </c>
      <c r="O101" s="11">
        <f>50*1.4</f>
        <v>70</v>
      </c>
      <c r="P101" s="11">
        <v>2000</v>
      </c>
      <c r="Q101" s="11">
        <v>0</v>
      </c>
      <c r="R101" s="24">
        <v>0</v>
      </c>
      <c r="S101" s="24">
        <v>0</v>
      </c>
      <c r="T101" s="24">
        <v>0.02</v>
      </c>
      <c r="U101" s="24">
        <v>0.06</v>
      </c>
      <c r="V101" s="24">
        <v>0</v>
      </c>
      <c r="W101" s="24">
        <v>0.28000000000000003</v>
      </c>
      <c r="X101" s="24">
        <v>55.67</v>
      </c>
      <c r="Y101" s="24">
        <v>0.01</v>
      </c>
      <c r="Z101" s="24">
        <v>0.01</v>
      </c>
      <c r="AA101" s="24">
        <v>0</v>
      </c>
      <c r="AB101" s="24">
        <v>0</v>
      </c>
      <c r="AC101" s="24">
        <v>44.01</v>
      </c>
      <c r="AD101" s="24">
        <v>9.08</v>
      </c>
      <c r="AE101" s="24">
        <v>0</v>
      </c>
      <c r="AF101" s="24">
        <v>0.1</v>
      </c>
      <c r="AG101" s="24">
        <v>0.1</v>
      </c>
      <c r="AH101" s="24">
        <v>0.6</v>
      </c>
      <c r="AI101" s="24">
        <v>0</v>
      </c>
      <c r="AJ101" s="24">
        <v>0</v>
      </c>
      <c r="AK101" s="24">
        <v>0.1</v>
      </c>
      <c r="AL101" s="24">
        <v>2E-3</v>
      </c>
      <c r="AM101" s="24">
        <v>55.7</v>
      </c>
      <c r="AN101" s="24">
        <v>0</v>
      </c>
      <c r="AO101" s="24">
        <v>0</v>
      </c>
      <c r="AP101" s="24">
        <v>96</v>
      </c>
      <c r="AV101" s="11">
        <v>0.1</v>
      </c>
      <c r="AY101" s="11">
        <v>20000</v>
      </c>
      <c r="AZ101" s="12"/>
      <c r="CD101" s="11">
        <v>0</v>
      </c>
    </row>
    <row r="102" spans="1:82" x14ac:dyDescent="0.3">
      <c r="A102" s="3" t="s">
        <v>313</v>
      </c>
      <c r="B102" s="3" t="s">
        <v>303</v>
      </c>
      <c r="C102" s="3" t="s">
        <v>172</v>
      </c>
      <c r="D102" s="3">
        <v>31.7242</v>
      </c>
      <c r="E102" s="3">
        <v>35.019799999999996</v>
      </c>
      <c r="F102" s="3">
        <v>451</v>
      </c>
      <c r="H102" s="10">
        <v>3</v>
      </c>
      <c r="I102" s="16">
        <v>2.5499999999999998</v>
      </c>
      <c r="J102" s="11">
        <v>1</v>
      </c>
      <c r="K102" s="11">
        <v>0</v>
      </c>
      <c r="L102" s="11">
        <v>1300000</v>
      </c>
      <c r="M102" s="11">
        <v>0</v>
      </c>
      <c r="N102" s="11">
        <v>153</v>
      </c>
      <c r="O102" s="11">
        <v>0</v>
      </c>
      <c r="P102" s="11">
        <v>2000</v>
      </c>
      <c r="Q102" s="11">
        <v>0</v>
      </c>
      <c r="R102" s="24">
        <v>0</v>
      </c>
      <c r="S102" s="24">
        <v>0.01</v>
      </c>
      <c r="T102" s="24">
        <v>0.04</v>
      </c>
      <c r="U102" s="24">
        <v>0.12</v>
      </c>
      <c r="V102" s="24">
        <v>0</v>
      </c>
      <c r="W102" s="24">
        <v>13.44</v>
      </c>
      <c r="X102" s="24">
        <v>41.41</v>
      </c>
      <c r="Y102" s="24">
        <v>0.02</v>
      </c>
      <c r="Z102" s="24">
        <v>0.05</v>
      </c>
      <c r="AA102" s="24">
        <v>0</v>
      </c>
      <c r="AB102" s="24">
        <v>0</v>
      </c>
      <c r="AC102" s="24">
        <v>46.04</v>
      </c>
      <c r="AD102" s="24">
        <v>18.829999999999998</v>
      </c>
      <c r="AE102" s="24">
        <v>1.4</v>
      </c>
      <c r="AF102" s="24">
        <v>0.1</v>
      </c>
      <c r="AG102" s="24">
        <v>0.1</v>
      </c>
      <c r="AH102" s="24">
        <v>2</v>
      </c>
      <c r="AI102" s="24">
        <v>0</v>
      </c>
      <c r="AJ102" s="24">
        <v>0</v>
      </c>
      <c r="AK102" s="24">
        <v>1.1000000000000001</v>
      </c>
      <c r="AL102" s="24">
        <v>2.1999999999999999E-2</v>
      </c>
      <c r="AM102" s="24">
        <v>41.8</v>
      </c>
      <c r="AN102" s="24">
        <v>0</v>
      </c>
      <c r="AO102" s="24">
        <v>2.5999999999999999E-2</v>
      </c>
      <c r="AP102" s="24">
        <v>105</v>
      </c>
      <c r="AV102" s="11">
        <v>0.1</v>
      </c>
      <c r="AY102" s="11">
        <v>30000</v>
      </c>
      <c r="AZ102" s="12"/>
      <c r="CD102" s="11">
        <v>0</v>
      </c>
    </row>
    <row r="103" spans="1:82" x14ac:dyDescent="0.3">
      <c r="A103" s="3" t="s">
        <v>313</v>
      </c>
      <c r="B103" s="3" t="s">
        <v>302</v>
      </c>
      <c r="C103" s="3" t="s">
        <v>173</v>
      </c>
      <c r="D103" s="3">
        <v>31.7242</v>
      </c>
      <c r="E103" s="3">
        <v>35.019799999999996</v>
      </c>
      <c r="F103" s="3">
        <v>451</v>
      </c>
      <c r="H103" s="16">
        <v>2</v>
      </c>
      <c r="I103" s="16">
        <v>2.5499999999999998</v>
      </c>
      <c r="J103" s="11">
        <v>1</v>
      </c>
      <c r="K103" s="11">
        <v>0</v>
      </c>
      <c r="L103" s="11">
        <v>640000</v>
      </c>
      <c r="M103" s="11">
        <v>0</v>
      </c>
      <c r="N103" s="11">
        <v>153</v>
      </c>
      <c r="O103" s="11">
        <v>0</v>
      </c>
      <c r="P103" s="11">
        <v>2000</v>
      </c>
      <c r="Q103" s="11">
        <v>0</v>
      </c>
      <c r="R103" s="24">
        <v>0</v>
      </c>
      <c r="S103" s="24">
        <v>0.04</v>
      </c>
      <c r="T103" s="24">
        <v>0.19</v>
      </c>
      <c r="U103" s="24">
        <v>0.25</v>
      </c>
      <c r="V103" s="24">
        <v>0.01</v>
      </c>
      <c r="W103" s="24">
        <v>12.17</v>
      </c>
      <c r="X103" s="24">
        <v>42.19</v>
      </c>
      <c r="Y103" s="24">
        <v>0.04</v>
      </c>
      <c r="Z103" s="24">
        <v>0.12</v>
      </c>
      <c r="AA103" s="24">
        <v>0</v>
      </c>
      <c r="AB103" s="24">
        <v>0</v>
      </c>
      <c r="AC103" s="24">
        <v>45.74</v>
      </c>
      <c r="AD103" s="24">
        <v>40.68</v>
      </c>
      <c r="AE103" s="24">
        <v>4.2</v>
      </c>
      <c r="AF103" s="24">
        <v>0.7</v>
      </c>
      <c r="AG103" s="24">
        <v>0.8</v>
      </c>
      <c r="AH103" s="24">
        <v>1.8</v>
      </c>
      <c r="AI103" s="24">
        <v>0</v>
      </c>
      <c r="AJ103" s="24">
        <v>0</v>
      </c>
      <c r="AK103" s="24">
        <v>2.2000000000000002</v>
      </c>
      <c r="AL103" s="24">
        <v>3.7999999999999999E-2</v>
      </c>
      <c r="AM103" s="24">
        <v>43.8</v>
      </c>
      <c r="AN103" s="24">
        <v>0</v>
      </c>
      <c r="AO103" s="24">
        <v>2.5000000000000001E-2</v>
      </c>
      <c r="AP103" s="24">
        <v>467</v>
      </c>
      <c r="AV103" s="11">
        <v>0.1</v>
      </c>
      <c r="AY103" s="11">
        <v>20000</v>
      </c>
      <c r="AZ103" s="12"/>
      <c r="CD103" s="11">
        <v>0</v>
      </c>
    </row>
    <row r="104" spans="1:82" x14ac:dyDescent="0.3">
      <c r="A104" s="3" t="s">
        <v>313</v>
      </c>
      <c r="B104" s="3" t="s">
        <v>303</v>
      </c>
      <c r="C104" s="3" t="s">
        <v>174</v>
      </c>
      <c r="D104" s="3">
        <v>31.723800000000001</v>
      </c>
      <c r="E104" s="3">
        <v>35.023499999999999</v>
      </c>
      <c r="F104" s="3">
        <v>515</v>
      </c>
      <c r="H104" s="16">
        <v>2</v>
      </c>
      <c r="I104" s="16">
        <v>2.5499999999999998</v>
      </c>
      <c r="J104" s="11">
        <v>1</v>
      </c>
      <c r="K104" s="11">
        <v>0</v>
      </c>
      <c r="L104" s="11">
        <v>1570000</v>
      </c>
      <c r="M104" s="11">
        <v>0</v>
      </c>
      <c r="N104" s="11">
        <v>153</v>
      </c>
      <c r="O104" s="11">
        <v>0</v>
      </c>
      <c r="P104" s="11">
        <v>2000</v>
      </c>
      <c r="Q104" s="11">
        <v>0</v>
      </c>
      <c r="R104" s="24">
        <v>0</v>
      </c>
      <c r="S104" s="24">
        <v>0</v>
      </c>
      <c r="T104" s="24">
        <v>0.06</v>
      </c>
      <c r="U104" s="24">
        <v>7.0000000000000007E-2</v>
      </c>
      <c r="V104" s="24">
        <v>0</v>
      </c>
      <c r="W104" s="24">
        <v>19.64</v>
      </c>
      <c r="X104" s="24">
        <v>35.94</v>
      </c>
      <c r="Y104" s="24">
        <v>0.06</v>
      </c>
      <c r="Z104" s="24">
        <v>0.04</v>
      </c>
      <c r="AA104" s="24">
        <v>0</v>
      </c>
      <c r="AB104" s="24">
        <v>0</v>
      </c>
      <c r="AC104" s="24">
        <v>46.89</v>
      </c>
      <c r="AD104" s="24">
        <v>67.41</v>
      </c>
      <c r="AE104" s="24">
        <v>4.2</v>
      </c>
      <c r="AF104" s="24">
        <v>0.1</v>
      </c>
      <c r="AG104" s="24">
        <v>0.1</v>
      </c>
      <c r="AH104" s="24">
        <v>2.4</v>
      </c>
      <c r="AI104" s="24">
        <v>0</v>
      </c>
      <c r="AJ104" s="24">
        <v>0</v>
      </c>
      <c r="AK104" s="24">
        <v>1.8</v>
      </c>
      <c r="AL104" s="24">
        <v>1.2999999999999999E-2</v>
      </c>
      <c r="AM104" s="24">
        <v>36.1</v>
      </c>
      <c r="AN104" s="24">
        <v>0</v>
      </c>
      <c r="AO104" s="24">
        <v>1.2E-2</v>
      </c>
      <c r="AP104" s="24">
        <v>93</v>
      </c>
      <c r="AV104" s="11">
        <v>0.1</v>
      </c>
      <c r="AY104" s="11">
        <v>20000</v>
      </c>
      <c r="AZ104" s="12"/>
      <c r="CD104" s="11">
        <v>0</v>
      </c>
    </row>
    <row r="105" spans="1:82" x14ac:dyDescent="0.3">
      <c r="A105" s="3" t="s">
        <v>313</v>
      </c>
      <c r="B105" s="3" t="s">
        <v>302</v>
      </c>
      <c r="C105" s="3" t="s">
        <v>175</v>
      </c>
      <c r="D105" s="3">
        <v>31.723800000000001</v>
      </c>
      <c r="E105" s="3">
        <v>35.023499999999999</v>
      </c>
      <c r="F105" s="3">
        <v>515</v>
      </c>
      <c r="H105" s="10">
        <v>2</v>
      </c>
      <c r="I105" s="16">
        <v>2.5499999999999998</v>
      </c>
      <c r="J105" s="11">
        <v>1</v>
      </c>
      <c r="K105" s="11">
        <v>0</v>
      </c>
      <c r="L105" s="11">
        <v>940000</v>
      </c>
      <c r="M105" s="11">
        <v>0</v>
      </c>
      <c r="N105" s="11">
        <v>153</v>
      </c>
      <c r="O105" s="11">
        <f>20*1.4</f>
        <v>28</v>
      </c>
      <c r="P105" s="11">
        <v>2000</v>
      </c>
      <c r="Q105" s="11">
        <v>0</v>
      </c>
      <c r="R105" s="24">
        <v>0</v>
      </c>
      <c r="S105" s="24">
        <v>0.01</v>
      </c>
      <c r="T105" s="24">
        <v>0.06</v>
      </c>
      <c r="U105" s="24">
        <v>0.09</v>
      </c>
      <c r="V105" s="24">
        <v>0</v>
      </c>
      <c r="W105" s="24">
        <v>21.12</v>
      </c>
      <c r="X105" s="24">
        <v>34.130000000000003</v>
      </c>
      <c r="Y105" s="24">
        <v>0.06</v>
      </c>
      <c r="Z105" s="24">
        <v>0.06</v>
      </c>
      <c r="AA105" s="24">
        <v>0</v>
      </c>
      <c r="AB105" s="24">
        <v>0</v>
      </c>
      <c r="AC105" s="24">
        <v>47.13</v>
      </c>
      <c r="AD105" s="24">
        <v>70.23</v>
      </c>
      <c r="AE105" s="24">
        <v>4.7</v>
      </c>
      <c r="AF105" s="24">
        <v>0.1</v>
      </c>
      <c r="AG105" s="24">
        <v>0.1</v>
      </c>
      <c r="AH105" s="24">
        <v>2.7</v>
      </c>
      <c r="AI105" s="24">
        <v>0</v>
      </c>
      <c r="AJ105" s="24">
        <v>0</v>
      </c>
      <c r="AK105" s="24">
        <v>1.7</v>
      </c>
      <c r="AL105" s="24">
        <v>2.5000000000000001E-2</v>
      </c>
      <c r="AM105" s="24">
        <v>34.4</v>
      </c>
      <c r="AN105" s="24">
        <v>0</v>
      </c>
      <c r="AO105" s="24">
        <v>0.01</v>
      </c>
      <c r="AP105" s="24">
        <v>31</v>
      </c>
      <c r="AV105" s="11">
        <v>0.1</v>
      </c>
      <c r="AY105" s="11">
        <v>20000</v>
      </c>
      <c r="AZ105" s="12"/>
      <c r="CD105" s="11">
        <v>0</v>
      </c>
    </row>
    <row r="106" spans="1:82" x14ac:dyDescent="0.3">
      <c r="A106" s="3" t="s">
        <v>313</v>
      </c>
      <c r="B106" s="3" t="s">
        <v>303</v>
      </c>
      <c r="C106" s="3" t="s">
        <v>176</v>
      </c>
      <c r="D106" s="3">
        <v>31.726199999999999</v>
      </c>
      <c r="E106" s="3">
        <v>35.051499999999997</v>
      </c>
      <c r="F106" s="3">
        <v>614</v>
      </c>
      <c r="H106" s="16">
        <v>2</v>
      </c>
      <c r="I106" s="16">
        <v>2.5499999999999998</v>
      </c>
      <c r="J106" s="11">
        <v>1</v>
      </c>
      <c r="K106" s="11">
        <v>0</v>
      </c>
      <c r="L106" s="11">
        <v>1270000</v>
      </c>
      <c r="M106" s="11">
        <v>0</v>
      </c>
      <c r="N106" s="11">
        <v>153</v>
      </c>
      <c r="O106" s="11">
        <v>0</v>
      </c>
      <c r="P106" s="11">
        <v>2000</v>
      </c>
      <c r="Q106" s="11">
        <v>0</v>
      </c>
      <c r="R106" s="24">
        <v>0</v>
      </c>
      <c r="S106" s="24">
        <v>0</v>
      </c>
      <c r="T106" s="24">
        <v>0.03</v>
      </c>
      <c r="U106" s="24">
        <v>7.0000000000000007E-2</v>
      </c>
      <c r="V106" s="24">
        <v>0</v>
      </c>
      <c r="W106" s="24">
        <v>15.17</v>
      </c>
      <c r="X106" s="24">
        <v>39.5</v>
      </c>
      <c r="Y106" s="24">
        <v>0.02</v>
      </c>
      <c r="Z106" s="24">
        <v>0.04</v>
      </c>
      <c r="AA106" s="24">
        <v>0</v>
      </c>
      <c r="AB106" s="24">
        <v>0</v>
      </c>
      <c r="AC106" s="24">
        <v>46.37</v>
      </c>
      <c r="AD106" s="24">
        <v>23.81</v>
      </c>
      <c r="AE106" s="24">
        <v>0.9</v>
      </c>
      <c r="AF106" s="24">
        <v>0.1</v>
      </c>
      <c r="AG106" s="24">
        <v>0.1</v>
      </c>
      <c r="AH106" s="24">
        <v>2.2000000000000002</v>
      </c>
      <c r="AI106" s="24">
        <v>0</v>
      </c>
      <c r="AJ106" s="24">
        <v>0</v>
      </c>
      <c r="AK106" s="24">
        <v>0.7</v>
      </c>
      <c r="AL106" s="24">
        <v>2.5999999999999999E-2</v>
      </c>
      <c r="AM106" s="24">
        <v>39.6</v>
      </c>
      <c r="AN106" s="24">
        <v>0</v>
      </c>
      <c r="AO106" s="24">
        <v>1.0999999999999999E-2</v>
      </c>
      <c r="AP106" s="24">
        <v>136</v>
      </c>
      <c r="AV106" s="11">
        <v>0.1</v>
      </c>
      <c r="AY106" s="11">
        <v>20000</v>
      </c>
      <c r="AZ106" s="12"/>
      <c r="CD106" s="11">
        <v>0</v>
      </c>
    </row>
    <row r="107" spans="1:82" x14ac:dyDescent="0.3">
      <c r="A107" s="3" t="s">
        <v>313</v>
      </c>
      <c r="B107" s="3" t="s">
        <v>302</v>
      </c>
      <c r="C107" s="3" t="s">
        <v>177</v>
      </c>
      <c r="D107" s="3">
        <v>31.726199999999999</v>
      </c>
      <c r="E107" s="3">
        <v>35.051499999999997</v>
      </c>
      <c r="F107" s="3">
        <v>614</v>
      </c>
      <c r="H107" s="16">
        <v>3</v>
      </c>
      <c r="I107" s="16">
        <v>2.5499999999999998</v>
      </c>
      <c r="J107" s="11">
        <v>1</v>
      </c>
      <c r="K107" s="11">
        <v>0</v>
      </c>
      <c r="L107" s="11">
        <v>470000</v>
      </c>
      <c r="M107" s="11">
        <v>0</v>
      </c>
      <c r="N107" s="11">
        <v>153</v>
      </c>
      <c r="O107" s="11">
        <f>70*1.4</f>
        <v>98</v>
      </c>
      <c r="P107" s="11">
        <v>2000</v>
      </c>
      <c r="Q107" s="11">
        <v>0</v>
      </c>
      <c r="R107" s="24">
        <v>0</v>
      </c>
      <c r="S107" s="24">
        <v>0.01</v>
      </c>
      <c r="T107" s="24">
        <v>0.06</v>
      </c>
      <c r="U107" s="24">
        <v>0.1</v>
      </c>
      <c r="V107" s="24">
        <v>0</v>
      </c>
      <c r="W107" s="24">
        <v>8.64</v>
      </c>
      <c r="X107" s="24">
        <v>46.37</v>
      </c>
      <c r="Y107" s="24">
        <v>0.01</v>
      </c>
      <c r="Z107" s="24">
        <v>7.0000000000000007E-2</v>
      </c>
      <c r="AA107" s="24">
        <v>0</v>
      </c>
      <c r="AB107" s="24">
        <v>0</v>
      </c>
      <c r="AC107" s="24">
        <v>45.31</v>
      </c>
      <c r="AD107" s="24">
        <v>13.03</v>
      </c>
      <c r="AE107" s="24">
        <v>1.1000000000000001</v>
      </c>
      <c r="AF107" s="24">
        <v>0.2</v>
      </c>
      <c r="AG107" s="24">
        <v>0.2</v>
      </c>
      <c r="AH107" s="24">
        <v>1.5</v>
      </c>
      <c r="AI107" s="24">
        <v>0</v>
      </c>
      <c r="AJ107" s="24">
        <v>0</v>
      </c>
      <c r="AK107" s="24">
        <v>0.5</v>
      </c>
      <c r="AL107" s="24">
        <v>3.6999999999999998E-2</v>
      </c>
      <c r="AM107" s="24">
        <v>46.7</v>
      </c>
      <c r="AN107" s="24">
        <v>0</v>
      </c>
      <c r="AO107" s="24">
        <v>1.0999999999999999E-2</v>
      </c>
      <c r="AP107" s="24">
        <v>92</v>
      </c>
      <c r="AV107" s="11">
        <v>0.1</v>
      </c>
      <c r="AY107" s="11">
        <v>20000</v>
      </c>
      <c r="AZ107" s="12"/>
      <c r="CD107" s="11">
        <v>0</v>
      </c>
    </row>
    <row r="108" spans="1:82" x14ac:dyDescent="0.3">
      <c r="A108" s="3" t="s">
        <v>313</v>
      </c>
      <c r="B108" s="3" t="s">
        <v>303</v>
      </c>
      <c r="C108" s="3" t="s">
        <v>178</v>
      </c>
      <c r="D108" s="3">
        <v>31.725999999999999</v>
      </c>
      <c r="E108" s="3">
        <v>35.156199999999998</v>
      </c>
      <c r="F108" s="3">
        <v>846</v>
      </c>
      <c r="H108" s="10">
        <v>3</v>
      </c>
      <c r="I108" s="16">
        <v>2.5499999999999998</v>
      </c>
      <c r="J108" s="11">
        <v>1</v>
      </c>
      <c r="K108" s="11">
        <v>0</v>
      </c>
      <c r="L108" s="11">
        <v>1639999.9999999998</v>
      </c>
      <c r="M108" s="11">
        <v>0</v>
      </c>
      <c r="N108" s="11">
        <v>153</v>
      </c>
      <c r="O108" s="11">
        <v>0</v>
      </c>
      <c r="P108" s="11">
        <v>2000</v>
      </c>
      <c r="Q108" s="11">
        <v>0</v>
      </c>
      <c r="R108" s="24">
        <v>0</v>
      </c>
      <c r="S108" s="24">
        <v>0.01</v>
      </c>
      <c r="T108" s="24">
        <v>0.1</v>
      </c>
      <c r="U108" s="24">
        <v>0.14000000000000001</v>
      </c>
      <c r="V108" s="24">
        <v>0</v>
      </c>
      <c r="W108" s="24">
        <v>21.47</v>
      </c>
      <c r="X108" s="24">
        <v>32.92</v>
      </c>
      <c r="Y108" s="24">
        <v>7.0000000000000007E-2</v>
      </c>
      <c r="Z108" s="24">
        <v>0.09</v>
      </c>
      <c r="AA108" s="24">
        <v>0</v>
      </c>
      <c r="AB108" s="24">
        <v>0</v>
      </c>
      <c r="AC108" s="24">
        <v>47.26</v>
      </c>
      <c r="AD108" s="24">
        <v>159.79</v>
      </c>
      <c r="AE108" s="24">
        <v>5.5</v>
      </c>
      <c r="AF108" s="24">
        <v>0.2</v>
      </c>
      <c r="AG108" s="24">
        <v>0.1</v>
      </c>
      <c r="AH108" s="24">
        <v>4.5</v>
      </c>
      <c r="AI108" s="24">
        <v>0</v>
      </c>
      <c r="AJ108" s="24">
        <v>0</v>
      </c>
      <c r="AK108" s="24">
        <v>1.6</v>
      </c>
      <c r="AL108" s="24">
        <v>3.3000000000000002E-2</v>
      </c>
      <c r="AM108" s="24">
        <v>33.5</v>
      </c>
      <c r="AN108" s="24">
        <v>0</v>
      </c>
      <c r="AO108" s="24">
        <v>1.7000000000000001E-2</v>
      </c>
      <c r="AP108" s="24">
        <v>181</v>
      </c>
      <c r="AV108" s="11">
        <v>0.1</v>
      </c>
      <c r="AY108" s="11">
        <v>30000</v>
      </c>
      <c r="AZ108" s="12"/>
      <c r="CD108" s="11">
        <v>0</v>
      </c>
    </row>
    <row r="109" spans="1:82" x14ac:dyDescent="0.3">
      <c r="A109" s="3" t="s">
        <v>313</v>
      </c>
      <c r="B109" s="3" t="s">
        <v>302</v>
      </c>
      <c r="C109" s="3" t="s">
        <v>179</v>
      </c>
      <c r="D109" s="3">
        <v>31.725999999999999</v>
      </c>
      <c r="E109" s="3">
        <v>35.156199999999998</v>
      </c>
      <c r="F109" s="3">
        <v>846</v>
      </c>
      <c r="H109" s="16">
        <v>3</v>
      </c>
      <c r="I109" s="16">
        <v>2.5499999999999998</v>
      </c>
      <c r="J109" s="11">
        <v>1</v>
      </c>
      <c r="K109" s="11">
        <v>0</v>
      </c>
      <c r="L109" s="11">
        <v>540000</v>
      </c>
      <c r="M109" s="11">
        <v>0</v>
      </c>
      <c r="N109" s="11">
        <v>153</v>
      </c>
      <c r="O109" s="11">
        <f>65*1.4</f>
        <v>91</v>
      </c>
      <c r="P109" s="11">
        <v>2000</v>
      </c>
      <c r="Q109" s="11">
        <v>0</v>
      </c>
      <c r="R109" s="24">
        <v>0</v>
      </c>
      <c r="S109" s="24">
        <v>0.01</v>
      </c>
      <c r="T109" s="24">
        <v>0.06</v>
      </c>
      <c r="U109" s="24">
        <v>0.15</v>
      </c>
      <c r="V109" s="24">
        <v>0</v>
      </c>
      <c r="W109" s="24">
        <v>6.17</v>
      </c>
      <c r="X109" s="24">
        <v>50.25</v>
      </c>
      <c r="Y109" s="24">
        <v>0.01</v>
      </c>
      <c r="Z109" s="24">
        <v>7.0000000000000007E-2</v>
      </c>
      <c r="AA109" s="24">
        <v>0</v>
      </c>
      <c r="AB109" s="24">
        <v>0</v>
      </c>
      <c r="AC109" s="24">
        <v>44.72</v>
      </c>
      <c r="AD109" s="24">
        <v>14.27</v>
      </c>
      <c r="AE109" s="24">
        <v>2.2000000000000002</v>
      </c>
      <c r="AF109" s="24">
        <v>0.1</v>
      </c>
      <c r="AG109" s="24">
        <v>0.2</v>
      </c>
      <c r="AH109" s="24">
        <v>1.1000000000000001</v>
      </c>
      <c r="AI109" s="24">
        <v>0</v>
      </c>
      <c r="AJ109" s="24">
        <v>0</v>
      </c>
      <c r="AK109" s="24">
        <v>0.7</v>
      </c>
      <c r="AL109" s="24">
        <v>2.1999999999999999E-2</v>
      </c>
      <c r="AM109" s="24">
        <v>50.8</v>
      </c>
      <c r="AN109" s="24">
        <v>0</v>
      </c>
      <c r="AO109" s="24">
        <v>1E-3</v>
      </c>
      <c r="AP109" s="24">
        <v>10</v>
      </c>
      <c r="AV109" s="11">
        <v>0.1</v>
      </c>
      <c r="AY109" s="11">
        <v>10000</v>
      </c>
      <c r="AZ109" s="12"/>
      <c r="CD109" s="11">
        <v>0</v>
      </c>
    </row>
    <row r="110" spans="1:82" x14ac:dyDescent="0.3">
      <c r="A110" s="3" t="s">
        <v>313</v>
      </c>
      <c r="B110" s="3" t="s">
        <v>303</v>
      </c>
      <c r="C110" s="3" t="s">
        <v>180</v>
      </c>
      <c r="D110" s="3">
        <v>31.718</v>
      </c>
      <c r="E110" s="3">
        <v>35.121899999999997</v>
      </c>
      <c r="F110" s="3">
        <v>787</v>
      </c>
      <c r="H110" s="16">
        <v>5</v>
      </c>
      <c r="I110" s="16">
        <v>2.5499999999999998</v>
      </c>
      <c r="J110" s="11">
        <v>1</v>
      </c>
      <c r="K110" s="11">
        <v>0</v>
      </c>
      <c r="L110" s="11">
        <v>1950000</v>
      </c>
      <c r="M110" s="11">
        <v>0</v>
      </c>
      <c r="N110" s="11">
        <v>153</v>
      </c>
      <c r="O110" s="11">
        <v>0</v>
      </c>
      <c r="P110" s="11">
        <v>2000</v>
      </c>
      <c r="Q110" s="11">
        <v>0</v>
      </c>
      <c r="R110" s="24">
        <v>0</v>
      </c>
      <c r="S110" s="24">
        <v>0</v>
      </c>
      <c r="T110" s="24">
        <v>0.04</v>
      </c>
      <c r="U110" s="24">
        <v>0.06</v>
      </c>
      <c r="V110" s="24">
        <v>0</v>
      </c>
      <c r="W110" s="24">
        <v>21.43</v>
      </c>
      <c r="X110" s="24">
        <v>36.4</v>
      </c>
      <c r="Y110" s="24">
        <v>0.06</v>
      </c>
      <c r="Z110" s="24">
        <v>0.03</v>
      </c>
      <c r="AA110" s="24">
        <v>0</v>
      </c>
      <c r="AB110" s="24">
        <v>0</v>
      </c>
      <c r="AC110" s="24">
        <v>46.83</v>
      </c>
      <c r="AD110" s="24">
        <v>110.57</v>
      </c>
      <c r="AE110" s="24">
        <v>4</v>
      </c>
      <c r="AF110" s="24">
        <v>0.1</v>
      </c>
      <c r="AG110" s="24">
        <v>0.1</v>
      </c>
      <c r="AH110" s="24">
        <v>3</v>
      </c>
      <c r="AI110" s="24">
        <v>0</v>
      </c>
      <c r="AJ110" s="24">
        <v>0</v>
      </c>
      <c r="AK110" s="24">
        <v>1.2</v>
      </c>
      <c r="AL110" s="24">
        <v>1.7999999999999999E-2</v>
      </c>
      <c r="AM110" s="24">
        <v>36.5</v>
      </c>
      <c r="AN110" s="24">
        <v>0</v>
      </c>
      <c r="AO110" s="24">
        <v>6.0000000000000001E-3</v>
      </c>
      <c r="AP110" s="24">
        <v>14</v>
      </c>
      <c r="AV110" s="11">
        <v>0.1</v>
      </c>
      <c r="AY110" s="11">
        <v>30000</v>
      </c>
      <c r="AZ110" s="12"/>
      <c r="CD110" s="11">
        <v>0</v>
      </c>
    </row>
    <row r="111" spans="1:82" x14ac:dyDescent="0.3">
      <c r="A111" s="3" t="s">
        <v>313</v>
      </c>
      <c r="B111" s="3" t="s">
        <v>302</v>
      </c>
      <c r="C111" s="3" t="s">
        <v>181</v>
      </c>
      <c r="D111" s="3">
        <v>31.718</v>
      </c>
      <c r="E111" s="3">
        <v>35.121899999999997</v>
      </c>
      <c r="F111" s="3">
        <v>787</v>
      </c>
      <c r="H111" s="10">
        <v>3</v>
      </c>
      <c r="I111" s="16">
        <v>2.5499999999999998</v>
      </c>
      <c r="J111" s="11">
        <v>1</v>
      </c>
      <c r="K111" s="11">
        <v>0</v>
      </c>
      <c r="L111" s="11">
        <v>660000</v>
      </c>
      <c r="M111" s="11">
        <v>0</v>
      </c>
      <c r="N111" s="11">
        <v>153</v>
      </c>
      <c r="O111" s="11">
        <f>55*1.4</f>
        <v>77</v>
      </c>
      <c r="P111" s="11">
        <v>2000</v>
      </c>
      <c r="Q111" s="11">
        <v>0</v>
      </c>
      <c r="R111" s="24">
        <v>0</v>
      </c>
      <c r="S111" s="24">
        <v>0</v>
      </c>
      <c r="T111" s="24">
        <v>0.03</v>
      </c>
      <c r="U111" s="24">
        <v>7.0000000000000007E-2</v>
      </c>
      <c r="V111" s="24">
        <v>0</v>
      </c>
      <c r="W111" s="24">
        <v>19.03</v>
      </c>
      <c r="X111" s="24">
        <v>37.07</v>
      </c>
      <c r="Y111" s="24">
        <v>0.05</v>
      </c>
      <c r="Z111" s="24">
        <v>0.04</v>
      </c>
      <c r="AA111" s="24">
        <v>0</v>
      </c>
      <c r="AB111" s="24">
        <v>0</v>
      </c>
      <c r="AC111" s="24">
        <v>46.72</v>
      </c>
      <c r="AD111" s="24">
        <v>105.99</v>
      </c>
      <c r="AE111" s="24">
        <v>4.4000000000000004</v>
      </c>
      <c r="AF111" s="24">
        <v>0.2</v>
      </c>
      <c r="AG111" s="24">
        <v>0.2</v>
      </c>
      <c r="AH111" s="24">
        <v>2.8</v>
      </c>
      <c r="AI111" s="24">
        <v>0</v>
      </c>
      <c r="AJ111" s="24">
        <v>0</v>
      </c>
      <c r="AK111" s="24">
        <v>0.9</v>
      </c>
      <c r="AL111" s="24">
        <v>2.1999999999999999E-2</v>
      </c>
      <c r="AM111" s="24">
        <v>37.200000000000003</v>
      </c>
      <c r="AN111" s="24">
        <v>0</v>
      </c>
      <c r="AO111" s="24">
        <v>8.0000000000000002E-3</v>
      </c>
      <c r="AP111" s="24">
        <v>13</v>
      </c>
      <c r="AV111" s="11">
        <v>0.1</v>
      </c>
      <c r="AY111" s="11">
        <v>10000</v>
      </c>
      <c r="AZ111" s="12"/>
      <c r="CD111" s="11">
        <v>0</v>
      </c>
    </row>
    <row r="112" spans="1:82" x14ac:dyDescent="0.3">
      <c r="A112" s="3" t="s">
        <v>313</v>
      </c>
      <c r="B112" s="3" t="s">
        <v>304</v>
      </c>
      <c r="C112" s="3" t="s">
        <v>182</v>
      </c>
      <c r="D112" s="3">
        <v>31.736899999999999</v>
      </c>
      <c r="E112" s="3">
        <v>35.170499999999997</v>
      </c>
      <c r="F112" s="3">
        <v>793</v>
      </c>
      <c r="H112" s="16">
        <v>1</v>
      </c>
      <c r="I112" s="16">
        <v>2.5499999999999998</v>
      </c>
      <c r="J112" s="11">
        <v>1</v>
      </c>
      <c r="K112" s="11">
        <v>0</v>
      </c>
      <c r="L112" s="11">
        <v>540000</v>
      </c>
      <c r="M112" s="11">
        <v>0</v>
      </c>
      <c r="N112" s="11">
        <v>153</v>
      </c>
      <c r="O112" s="11">
        <v>0</v>
      </c>
      <c r="P112" s="11">
        <v>2000</v>
      </c>
      <c r="Q112" s="11">
        <v>0</v>
      </c>
      <c r="R112" s="24">
        <v>0</v>
      </c>
      <c r="S112" s="24">
        <v>0.02</v>
      </c>
      <c r="T112" s="24">
        <v>0.13</v>
      </c>
      <c r="U112" s="24">
        <v>0.45</v>
      </c>
      <c r="V112" s="24">
        <v>0.01</v>
      </c>
      <c r="W112" s="24">
        <v>5.54</v>
      </c>
      <c r="X112" s="24">
        <v>39.5</v>
      </c>
      <c r="Y112" s="24">
        <v>0.02</v>
      </c>
      <c r="Z112" s="24">
        <v>0.16</v>
      </c>
      <c r="AA112" s="24">
        <v>0</v>
      </c>
      <c r="AB112" s="24">
        <v>0</v>
      </c>
      <c r="AC112" s="24">
        <v>44.61</v>
      </c>
      <c r="AD112" s="24">
        <v>22.94</v>
      </c>
      <c r="AE112" s="24">
        <v>1.9</v>
      </c>
      <c r="AF112" s="24">
        <v>1.2</v>
      </c>
      <c r="AG112" s="24">
        <v>1.2</v>
      </c>
      <c r="AH112" s="24">
        <v>0.8</v>
      </c>
      <c r="AI112" s="24">
        <v>0</v>
      </c>
      <c r="AJ112" s="24">
        <v>0</v>
      </c>
      <c r="AK112" s="24">
        <v>1.7</v>
      </c>
      <c r="AL112" s="24">
        <v>3.3000000000000002E-2</v>
      </c>
      <c r="AM112" s="24">
        <v>41.1</v>
      </c>
      <c r="AN112" s="24">
        <v>0</v>
      </c>
      <c r="AO112" s="24">
        <v>3.5000000000000003E-2</v>
      </c>
      <c r="AP112" s="24">
        <v>18</v>
      </c>
      <c r="AV112" s="11">
        <v>0.1</v>
      </c>
      <c r="AY112" s="11">
        <v>20000</v>
      </c>
      <c r="AZ112" s="12"/>
      <c r="CD112" s="11">
        <v>0</v>
      </c>
    </row>
    <row r="113" spans="1:82" x14ac:dyDescent="0.3">
      <c r="A113" s="3" t="s">
        <v>313</v>
      </c>
      <c r="B113" s="3" t="s">
        <v>304</v>
      </c>
      <c r="C113" s="3" t="s">
        <v>183</v>
      </c>
      <c r="D113" s="3">
        <v>31.790700000000001</v>
      </c>
      <c r="E113" s="3">
        <v>35.165599999999998</v>
      </c>
      <c r="F113" s="3">
        <v>748</v>
      </c>
      <c r="H113" s="16">
        <v>1</v>
      </c>
      <c r="I113" s="16">
        <v>2.5499999999999998</v>
      </c>
      <c r="J113" s="11">
        <v>1</v>
      </c>
      <c r="K113" s="11">
        <v>0</v>
      </c>
      <c r="L113" s="11">
        <v>480000</v>
      </c>
      <c r="M113" s="11">
        <v>0</v>
      </c>
      <c r="N113" s="11">
        <v>153</v>
      </c>
      <c r="O113" s="11">
        <v>0</v>
      </c>
      <c r="P113" s="11">
        <v>2000</v>
      </c>
      <c r="Q113" s="11">
        <v>0</v>
      </c>
      <c r="R113" s="24">
        <v>0</v>
      </c>
      <c r="S113" s="24">
        <v>0.02</v>
      </c>
      <c r="T113" s="24">
        <v>0.17</v>
      </c>
      <c r="U113" s="24">
        <v>0.36</v>
      </c>
      <c r="V113" s="24">
        <v>0.02</v>
      </c>
      <c r="W113" s="24">
        <v>13.49</v>
      </c>
      <c r="X113" s="24">
        <v>38.159999999999997</v>
      </c>
      <c r="Y113" s="24">
        <v>0.02</v>
      </c>
      <c r="Z113" s="24">
        <v>0.12</v>
      </c>
      <c r="AA113" s="24">
        <v>0</v>
      </c>
      <c r="AB113" s="24">
        <v>0</v>
      </c>
      <c r="AC113" s="24">
        <v>45.78</v>
      </c>
      <c r="AD113" s="24">
        <v>42.11</v>
      </c>
      <c r="AE113" s="24">
        <v>3.3</v>
      </c>
      <c r="AF113" s="24">
        <v>0.7</v>
      </c>
      <c r="AG113" s="24">
        <v>0.7</v>
      </c>
      <c r="AH113" s="24">
        <v>1.3</v>
      </c>
      <c r="AI113" s="24">
        <v>0</v>
      </c>
      <c r="AJ113" s="24">
        <v>0</v>
      </c>
      <c r="AK113" s="24">
        <v>2</v>
      </c>
      <c r="AL113" s="24">
        <v>2.5999999999999999E-2</v>
      </c>
      <c r="AM113" s="24">
        <v>40.700000000000003</v>
      </c>
      <c r="AN113" s="24">
        <v>0</v>
      </c>
      <c r="AO113" s="24">
        <v>9.6000000000000002E-2</v>
      </c>
      <c r="AP113" s="24">
        <v>57</v>
      </c>
      <c r="AV113" s="11">
        <v>0.1</v>
      </c>
      <c r="AY113" s="11">
        <v>10000</v>
      </c>
      <c r="AZ113" s="12"/>
      <c r="CD113" s="11">
        <v>0</v>
      </c>
    </row>
    <row r="114" spans="1:82" x14ac:dyDescent="0.3">
      <c r="A114" s="3" t="s">
        <v>313</v>
      </c>
      <c r="B114" s="3" t="s">
        <v>304</v>
      </c>
      <c r="C114" s="3" t="s">
        <v>184</v>
      </c>
      <c r="D114" s="3">
        <v>31.759799999999998</v>
      </c>
      <c r="E114" s="3">
        <v>35.095399999999998</v>
      </c>
      <c r="F114" s="3">
        <v>660</v>
      </c>
      <c r="H114" s="10">
        <v>1</v>
      </c>
      <c r="I114" s="16">
        <v>2.5499999999999998</v>
      </c>
      <c r="J114" s="11">
        <v>1</v>
      </c>
      <c r="K114" s="11">
        <v>0</v>
      </c>
      <c r="L114" s="11">
        <v>500000</v>
      </c>
      <c r="M114" s="11">
        <v>0</v>
      </c>
      <c r="N114" s="11">
        <v>153</v>
      </c>
      <c r="O114" s="11">
        <v>0</v>
      </c>
      <c r="P114" s="11">
        <v>2000</v>
      </c>
      <c r="Q114" s="11">
        <v>0</v>
      </c>
      <c r="R114" s="24">
        <v>0</v>
      </c>
      <c r="S114" s="24">
        <v>0.03</v>
      </c>
      <c r="T114" s="24">
        <v>0.14000000000000001</v>
      </c>
      <c r="U114" s="24">
        <v>0.28000000000000003</v>
      </c>
      <c r="V114" s="24">
        <v>0.01</v>
      </c>
      <c r="W114" s="24">
        <v>19.38</v>
      </c>
      <c r="X114" s="24">
        <v>48.35</v>
      </c>
      <c r="Y114" s="24">
        <v>0.02</v>
      </c>
      <c r="Z114" s="24">
        <v>0.14000000000000001</v>
      </c>
      <c r="AA114" s="24">
        <v>0</v>
      </c>
      <c r="AB114" s="24">
        <v>0</v>
      </c>
      <c r="AC114" s="24">
        <v>46.24</v>
      </c>
      <c r="AD114" s="24">
        <v>53.77</v>
      </c>
      <c r="AE114" s="24">
        <v>2.7</v>
      </c>
      <c r="AF114" s="24">
        <v>1</v>
      </c>
      <c r="AG114" s="24">
        <v>1.1000000000000001</v>
      </c>
      <c r="AH114" s="24">
        <v>1</v>
      </c>
      <c r="AI114" s="24">
        <v>0</v>
      </c>
      <c r="AJ114" s="24">
        <v>0</v>
      </c>
      <c r="AK114" s="24">
        <v>2.5</v>
      </c>
      <c r="AL114" s="24">
        <v>3.6999999999999998E-2</v>
      </c>
      <c r="AM114" s="24">
        <v>51</v>
      </c>
      <c r="AN114" s="24">
        <v>0</v>
      </c>
      <c r="AO114" s="24">
        <v>1.9E-2</v>
      </c>
      <c r="AP114" s="24">
        <v>51</v>
      </c>
      <c r="AV114" s="11">
        <v>0.1</v>
      </c>
      <c r="AY114" s="11">
        <v>10000</v>
      </c>
      <c r="AZ114" s="12"/>
      <c r="CD114" s="11">
        <v>0</v>
      </c>
    </row>
    <row r="115" spans="1:82" x14ac:dyDescent="0.3">
      <c r="A115" s="3" t="s">
        <v>313</v>
      </c>
      <c r="B115" s="3" t="s">
        <v>304</v>
      </c>
      <c r="C115" s="3" t="s">
        <v>185</v>
      </c>
      <c r="D115" s="3">
        <v>31.745999999999999</v>
      </c>
      <c r="E115" s="3">
        <v>35.072600000000001</v>
      </c>
      <c r="F115" s="3">
        <v>659</v>
      </c>
      <c r="H115" s="16">
        <v>1</v>
      </c>
      <c r="I115" s="16">
        <v>2.5499999999999998</v>
      </c>
      <c r="J115" s="11">
        <v>1</v>
      </c>
      <c r="K115" s="11">
        <v>0</v>
      </c>
      <c r="L115" s="11">
        <v>229999.99999999997</v>
      </c>
      <c r="M115" s="11">
        <v>0</v>
      </c>
      <c r="N115" s="11">
        <v>153</v>
      </c>
      <c r="O115" s="11">
        <v>0</v>
      </c>
      <c r="P115" s="11">
        <v>2000</v>
      </c>
      <c r="Q115" s="11">
        <v>0</v>
      </c>
      <c r="R115" s="24">
        <v>0</v>
      </c>
      <c r="S115" s="24">
        <v>0.04</v>
      </c>
      <c r="T115" s="24">
        <v>0.23</v>
      </c>
      <c r="U115" s="24">
        <v>0.35</v>
      </c>
      <c r="V115" s="24">
        <v>0.01</v>
      </c>
      <c r="W115" s="24">
        <v>14.16</v>
      </c>
      <c r="X115" s="24">
        <v>49.48</v>
      </c>
      <c r="Y115" s="24">
        <v>0.02</v>
      </c>
      <c r="Z115" s="24">
        <v>0.16</v>
      </c>
      <c r="AA115" s="24">
        <v>0</v>
      </c>
      <c r="AB115" s="24">
        <v>0</v>
      </c>
      <c r="AC115" s="24">
        <v>46.12</v>
      </c>
      <c r="AD115" s="24">
        <v>48.27</v>
      </c>
      <c r="AE115" s="24">
        <v>3.6</v>
      </c>
      <c r="AF115" s="24">
        <v>1.1000000000000001</v>
      </c>
      <c r="AG115" s="24">
        <v>1.1000000000000001</v>
      </c>
      <c r="AH115" s="24">
        <v>0.7</v>
      </c>
      <c r="AI115" s="24">
        <v>0</v>
      </c>
      <c r="AJ115" s="24">
        <v>0</v>
      </c>
      <c r="AK115" s="24">
        <v>2.2000000000000002</v>
      </c>
      <c r="AL115" s="24">
        <v>4.4999999999999998E-2</v>
      </c>
      <c r="AM115" s="24">
        <v>52.2</v>
      </c>
      <c r="AN115" s="24">
        <v>0</v>
      </c>
      <c r="AO115" s="24">
        <v>2.1000000000000001E-2</v>
      </c>
      <c r="AP115" s="24">
        <v>24</v>
      </c>
      <c r="AV115" s="11">
        <v>0.1</v>
      </c>
      <c r="AY115" s="11">
        <v>10000</v>
      </c>
      <c r="AZ115" s="12"/>
      <c r="CD115" s="11">
        <v>0</v>
      </c>
    </row>
    <row r="116" spans="1:82" x14ac:dyDescent="0.3">
      <c r="A116" s="3" t="s">
        <v>313</v>
      </c>
      <c r="B116" s="3" t="s">
        <v>304</v>
      </c>
      <c r="C116" s="3" t="s">
        <v>186</v>
      </c>
      <c r="D116" s="3">
        <v>31.761099999999999</v>
      </c>
      <c r="E116" s="3">
        <v>35.023600000000002</v>
      </c>
      <c r="F116" s="3">
        <v>707</v>
      </c>
      <c r="H116" s="16">
        <v>1</v>
      </c>
      <c r="I116" s="16">
        <v>2.5499999999999998</v>
      </c>
      <c r="J116" s="11">
        <v>1</v>
      </c>
      <c r="K116" s="11">
        <v>0</v>
      </c>
      <c r="L116" s="11">
        <v>500000</v>
      </c>
      <c r="M116" s="11">
        <v>0</v>
      </c>
      <c r="N116" s="11">
        <v>153</v>
      </c>
      <c r="O116" s="11">
        <v>0</v>
      </c>
      <c r="P116" s="11">
        <v>2000</v>
      </c>
      <c r="Q116" s="11">
        <v>0</v>
      </c>
      <c r="R116" s="24">
        <v>0</v>
      </c>
      <c r="S116" s="24">
        <v>0.02</v>
      </c>
      <c r="T116" s="24">
        <v>0.16</v>
      </c>
      <c r="U116" s="24">
        <v>0.34</v>
      </c>
      <c r="V116" s="24">
        <v>0.01</v>
      </c>
      <c r="W116" s="24">
        <v>17.190000000000001</v>
      </c>
      <c r="X116" s="24">
        <v>38.44</v>
      </c>
      <c r="Y116" s="24">
        <v>0.02</v>
      </c>
      <c r="Z116" s="24">
        <v>0.11</v>
      </c>
      <c r="AA116" s="24">
        <v>0</v>
      </c>
      <c r="AB116" s="24">
        <v>0</v>
      </c>
      <c r="AC116" s="24">
        <v>46.16</v>
      </c>
      <c r="AD116" s="24">
        <v>59.19</v>
      </c>
      <c r="AE116" s="24">
        <v>3.2</v>
      </c>
      <c r="AF116" s="24">
        <v>0.5</v>
      </c>
      <c r="AG116" s="24">
        <v>0.5</v>
      </c>
      <c r="AH116" s="24">
        <v>1.3</v>
      </c>
      <c r="AI116" s="24">
        <v>0</v>
      </c>
      <c r="AJ116" s="24">
        <v>0</v>
      </c>
      <c r="AK116" s="24">
        <v>2.4</v>
      </c>
      <c r="AL116" s="24">
        <v>2.5999999999999999E-2</v>
      </c>
      <c r="AM116" s="24">
        <v>40.700000000000003</v>
      </c>
      <c r="AN116" s="24">
        <v>0</v>
      </c>
      <c r="AO116" s="24">
        <v>9.6000000000000002E-2</v>
      </c>
      <c r="AP116" s="24">
        <v>45</v>
      </c>
      <c r="AV116" s="11">
        <v>0.1</v>
      </c>
      <c r="AY116" s="11">
        <v>10000</v>
      </c>
      <c r="AZ116" s="12"/>
      <c r="CD116" s="11">
        <v>0</v>
      </c>
    </row>
    <row r="117" spans="1:82" x14ac:dyDescent="0.3">
      <c r="A117" s="3" t="s">
        <v>313</v>
      </c>
      <c r="B117" s="3" t="s">
        <v>304</v>
      </c>
      <c r="C117" s="3" t="s">
        <v>187</v>
      </c>
      <c r="D117" s="3">
        <v>31.726600000000001</v>
      </c>
      <c r="E117" s="3">
        <v>35.014200000000002</v>
      </c>
      <c r="F117" s="3">
        <v>577</v>
      </c>
      <c r="H117" s="10">
        <v>1</v>
      </c>
      <c r="I117" s="16">
        <v>2.5499999999999998</v>
      </c>
      <c r="J117" s="11">
        <v>1</v>
      </c>
      <c r="K117" s="11">
        <v>0</v>
      </c>
      <c r="L117" s="11">
        <v>520000</v>
      </c>
      <c r="M117" s="11">
        <v>0</v>
      </c>
      <c r="N117" s="11">
        <v>153</v>
      </c>
      <c r="O117" s="11">
        <v>0</v>
      </c>
      <c r="P117" s="11">
        <v>2000</v>
      </c>
      <c r="Q117" s="11">
        <v>0</v>
      </c>
      <c r="R117" s="24">
        <v>0</v>
      </c>
      <c r="S117" s="24">
        <v>0.02</v>
      </c>
      <c r="T117" s="24">
        <v>0.23</v>
      </c>
      <c r="U117" s="24">
        <v>0.26</v>
      </c>
      <c r="V117" s="24">
        <v>0.01</v>
      </c>
      <c r="W117" s="24">
        <v>4.68</v>
      </c>
      <c r="X117" s="24">
        <v>49.55</v>
      </c>
      <c r="Y117" s="24">
        <v>0.02</v>
      </c>
      <c r="Z117" s="24">
        <v>0.1</v>
      </c>
      <c r="AA117" s="24">
        <v>0</v>
      </c>
      <c r="AB117" s="24">
        <v>0</v>
      </c>
      <c r="AC117" s="24">
        <v>44.68</v>
      </c>
      <c r="AD117" s="24">
        <v>17.690000000000001</v>
      </c>
      <c r="AE117" s="24">
        <v>1.6</v>
      </c>
      <c r="AF117" s="24">
        <v>0.8</v>
      </c>
      <c r="AG117" s="24">
        <v>0.8</v>
      </c>
      <c r="AH117" s="24">
        <v>0.8</v>
      </c>
      <c r="AI117" s="24">
        <v>0</v>
      </c>
      <c r="AJ117" s="24">
        <v>0</v>
      </c>
      <c r="AK117" s="24">
        <v>1.4</v>
      </c>
      <c r="AL117" s="24">
        <v>3.6999999999999998E-2</v>
      </c>
      <c r="AM117" s="24">
        <v>51</v>
      </c>
      <c r="AN117" s="24">
        <v>0</v>
      </c>
      <c r="AO117" s="24">
        <v>1.9E-2</v>
      </c>
      <c r="AP117" s="24">
        <v>63</v>
      </c>
      <c r="AV117" s="11">
        <v>0.1</v>
      </c>
      <c r="AY117" s="11">
        <v>10000</v>
      </c>
      <c r="AZ117" s="12"/>
      <c r="CD117" s="11">
        <v>0</v>
      </c>
    </row>
    <row r="118" spans="1:82" x14ac:dyDescent="0.3">
      <c r="A118" s="3" t="s">
        <v>313</v>
      </c>
      <c r="B118" s="3" t="s">
        <v>304</v>
      </c>
      <c r="C118" s="3" t="s">
        <v>188</v>
      </c>
      <c r="D118" s="3">
        <v>31.810400000000001</v>
      </c>
      <c r="E118" s="3">
        <v>35.206200000000003</v>
      </c>
      <c r="F118" s="3">
        <v>761</v>
      </c>
      <c r="H118" s="16">
        <v>1</v>
      </c>
      <c r="I118" s="16">
        <v>2.5499999999999998</v>
      </c>
      <c r="J118" s="11">
        <v>1</v>
      </c>
      <c r="K118" s="11">
        <v>0</v>
      </c>
      <c r="L118" s="11">
        <v>540000</v>
      </c>
      <c r="M118" s="11">
        <v>0</v>
      </c>
      <c r="N118" s="11">
        <v>153</v>
      </c>
      <c r="O118" s="11">
        <v>0</v>
      </c>
      <c r="P118" s="11">
        <v>2000</v>
      </c>
      <c r="Q118" s="11">
        <v>0</v>
      </c>
      <c r="R118" s="24">
        <v>0</v>
      </c>
      <c r="S118" s="24">
        <v>0.01</v>
      </c>
      <c r="T118" s="24">
        <v>0.09</v>
      </c>
      <c r="U118" s="24">
        <v>0.3</v>
      </c>
      <c r="V118" s="24">
        <v>0.01</v>
      </c>
      <c r="W118" s="24">
        <v>3.38</v>
      </c>
      <c r="X118" s="24">
        <v>47.08</v>
      </c>
      <c r="Y118" s="24">
        <v>0.01</v>
      </c>
      <c r="Z118" s="24">
        <v>0.1</v>
      </c>
      <c r="AA118" s="24">
        <v>0</v>
      </c>
      <c r="AB118" s="24">
        <v>0</v>
      </c>
      <c r="AC118" s="24">
        <v>44.49</v>
      </c>
      <c r="AD118" s="24">
        <v>16.22</v>
      </c>
      <c r="AE118" s="24">
        <v>1.9</v>
      </c>
      <c r="AF118" s="24">
        <v>1.1000000000000001</v>
      </c>
      <c r="AG118" s="24">
        <v>1.2</v>
      </c>
      <c r="AH118" s="24">
        <v>1.2</v>
      </c>
      <c r="AI118" s="24">
        <v>0</v>
      </c>
      <c r="AJ118" s="24">
        <v>0</v>
      </c>
      <c r="AK118" s="24">
        <v>1.2</v>
      </c>
      <c r="AL118" s="24">
        <v>4.4999999999999998E-2</v>
      </c>
      <c r="AM118" s="24">
        <v>52.2</v>
      </c>
      <c r="AN118" s="24">
        <v>0</v>
      </c>
      <c r="AO118" s="24">
        <v>2.1000000000000001E-2</v>
      </c>
      <c r="AP118" s="24">
        <v>18</v>
      </c>
      <c r="AV118" s="11">
        <v>0.1</v>
      </c>
      <c r="AY118" s="11">
        <v>20000</v>
      </c>
      <c r="AZ118" s="12"/>
      <c r="CD118" s="11">
        <v>0</v>
      </c>
    </row>
    <row r="119" spans="1:82" s="4" customFormat="1" x14ac:dyDescent="0.3">
      <c r="A119" s="1" t="s">
        <v>312</v>
      </c>
      <c r="B119" s="2" t="s">
        <v>305</v>
      </c>
      <c r="C119" s="2" t="s">
        <v>195</v>
      </c>
      <c r="D119" s="17">
        <v>31.637599999999999</v>
      </c>
      <c r="E119" s="17">
        <v>35.136600000000001</v>
      </c>
      <c r="F119" s="2">
        <v>947</v>
      </c>
      <c r="H119" s="13">
        <v>3</v>
      </c>
      <c r="I119" s="13">
        <v>2.5499999999999998</v>
      </c>
      <c r="J119" s="4">
        <v>1</v>
      </c>
      <c r="K119" s="4">
        <v>0</v>
      </c>
      <c r="L119" s="4">
        <v>1450000</v>
      </c>
      <c r="M119" s="4">
        <v>0</v>
      </c>
      <c r="N119" s="4">
        <v>153</v>
      </c>
      <c r="O119" s="4">
        <v>0</v>
      </c>
      <c r="P119" s="4">
        <v>2000</v>
      </c>
      <c r="Q119" s="4">
        <v>0</v>
      </c>
      <c r="R119" s="23">
        <v>0</v>
      </c>
      <c r="S119" s="23">
        <v>6.5106342063993797E-3</v>
      </c>
      <c r="T119" s="23">
        <v>7.304147401934348E-2</v>
      </c>
      <c r="U119" s="23">
        <v>2.809968863262486E-2</v>
      </c>
      <c r="V119" s="23">
        <v>1.9620263109355468E-3</v>
      </c>
      <c r="W119" s="23">
        <v>17.986875105833548</v>
      </c>
      <c r="X119" s="23">
        <v>34.54668486585625</v>
      </c>
      <c r="Y119" s="23">
        <v>5.4296717897811493E-2</v>
      </c>
      <c r="Z119" s="23">
        <v>2.565196099514086E-2</v>
      </c>
      <c r="AA119" s="23">
        <v>0</v>
      </c>
      <c r="AB119" s="23">
        <v>0</v>
      </c>
      <c r="AC119" s="23">
        <v>46.753113910597328</v>
      </c>
      <c r="AD119" s="18">
        <v>77.355495919386584</v>
      </c>
      <c r="AE119" s="23">
        <v>0.8922265137948312</v>
      </c>
      <c r="AF119" s="23">
        <v>7.2083890385074095E-2</v>
      </c>
      <c r="AG119" s="23">
        <v>7.1454611985186045E-2</v>
      </c>
      <c r="AH119" s="23">
        <v>1.9151989226353185</v>
      </c>
      <c r="AI119" s="23">
        <v>0</v>
      </c>
      <c r="AJ119" s="23">
        <v>0.73936864482815579</v>
      </c>
      <c r="AK119" s="23">
        <v>3.4989119990687678</v>
      </c>
      <c r="AL119" s="23">
        <v>2.5400311512181334E-3</v>
      </c>
      <c r="AM119" s="23">
        <v>34.792830480855741</v>
      </c>
      <c r="AN119" s="23">
        <v>6.1590250506432704E-4</v>
      </c>
      <c r="AO119" s="23">
        <v>6.9817474621514291E-3</v>
      </c>
      <c r="AP119" s="23">
        <v>75.727416845889607</v>
      </c>
      <c r="AV119" s="4">
        <v>0.1</v>
      </c>
      <c r="AY119" s="4">
        <v>50000</v>
      </c>
      <c r="AZ119" s="6"/>
      <c r="CD119" s="4">
        <v>0</v>
      </c>
    </row>
    <row r="120" spans="1:82" x14ac:dyDescent="0.3">
      <c r="A120" s="3" t="s">
        <v>312</v>
      </c>
      <c r="B120" s="15" t="s">
        <v>305</v>
      </c>
      <c r="C120" s="15" t="s">
        <v>196</v>
      </c>
      <c r="D120" s="30">
        <v>31.638200000000001</v>
      </c>
      <c r="E120" s="30">
        <v>35.136299999999999</v>
      </c>
      <c r="F120" s="15">
        <v>960</v>
      </c>
      <c r="H120" s="10">
        <v>3</v>
      </c>
      <c r="I120" s="16">
        <v>2.5499999999999998</v>
      </c>
      <c r="J120" s="11">
        <v>1</v>
      </c>
      <c r="K120" s="11">
        <v>0</v>
      </c>
      <c r="L120" s="11">
        <v>2590000</v>
      </c>
      <c r="M120" s="11">
        <v>0</v>
      </c>
      <c r="N120" s="11">
        <v>153</v>
      </c>
      <c r="O120" s="11">
        <v>0</v>
      </c>
      <c r="P120" s="11">
        <v>2000</v>
      </c>
      <c r="Q120" s="11">
        <v>0</v>
      </c>
      <c r="R120" s="24">
        <v>0</v>
      </c>
      <c r="S120" s="24">
        <v>3.1135105016600446E-4</v>
      </c>
      <c r="T120" s="24">
        <v>1.5496375528939047E-2</v>
      </c>
      <c r="U120" s="24">
        <v>1.3498377314731024E-3</v>
      </c>
      <c r="V120" s="24">
        <v>1.7412380702207457E-3</v>
      </c>
      <c r="W120" s="24">
        <v>17.904396071394626</v>
      </c>
      <c r="X120" s="24">
        <v>35.040970400315111</v>
      </c>
      <c r="Y120" s="24">
        <v>4.1847864258092497E-2</v>
      </c>
      <c r="Z120" s="24">
        <v>2.206031548860591E-4</v>
      </c>
      <c r="AA120" s="24">
        <v>0</v>
      </c>
      <c r="AB120" s="24">
        <v>0</v>
      </c>
      <c r="AC120" s="24">
        <v>47.050971037194699</v>
      </c>
      <c r="AD120" s="19">
        <v>100.07399238174438</v>
      </c>
      <c r="AE120" s="24">
        <v>0</v>
      </c>
      <c r="AF120" s="24">
        <v>3.0884494689411006E-4</v>
      </c>
      <c r="AG120" s="24">
        <v>3.1372360215050244E-4</v>
      </c>
      <c r="AH120" s="24">
        <v>0.83746071151210821</v>
      </c>
      <c r="AI120" s="24">
        <v>0</v>
      </c>
      <c r="AJ120" s="24">
        <v>0.31089362351794886</v>
      </c>
      <c r="AK120" s="24">
        <v>0.63884632077300063</v>
      </c>
      <c r="AL120" s="24">
        <v>0</v>
      </c>
      <c r="AM120" s="24">
        <v>35.041886296333388</v>
      </c>
      <c r="AN120" s="24">
        <v>2.6777138322707912E-4</v>
      </c>
      <c r="AO120" s="24">
        <v>9.7795007269393767E-4</v>
      </c>
      <c r="AP120" s="24">
        <v>99.184997610710511</v>
      </c>
      <c r="AV120" s="11">
        <v>0.1</v>
      </c>
      <c r="AY120" s="11">
        <v>80000</v>
      </c>
      <c r="AZ120" s="12"/>
      <c r="CD120" s="11">
        <v>0</v>
      </c>
    </row>
    <row r="121" spans="1:82" x14ac:dyDescent="0.3">
      <c r="A121" s="3" t="s">
        <v>312</v>
      </c>
      <c r="B121" s="15" t="s">
        <v>305</v>
      </c>
      <c r="C121" s="15" t="s">
        <v>197</v>
      </c>
      <c r="D121" s="30">
        <v>31.637699999999999</v>
      </c>
      <c r="E121" s="30">
        <v>35.135399999999997</v>
      </c>
      <c r="F121" s="15">
        <v>948</v>
      </c>
      <c r="H121" s="16">
        <v>3</v>
      </c>
      <c r="I121" s="16">
        <v>2.5499999999999998</v>
      </c>
      <c r="J121" s="11">
        <v>1</v>
      </c>
      <c r="K121" s="11">
        <v>0</v>
      </c>
      <c r="L121" s="11">
        <v>2330000</v>
      </c>
      <c r="M121" s="11">
        <v>0</v>
      </c>
      <c r="N121" s="11">
        <v>153</v>
      </c>
      <c r="O121" s="11">
        <v>0</v>
      </c>
      <c r="P121" s="11">
        <v>2000</v>
      </c>
      <c r="Q121" s="11">
        <v>0</v>
      </c>
      <c r="R121" s="24">
        <v>0</v>
      </c>
      <c r="S121" s="24">
        <v>1.6592845722415131E-3</v>
      </c>
      <c r="T121" s="24">
        <v>3.6475441074843275E-2</v>
      </c>
      <c r="U121" s="24">
        <v>1.8658801646161998E-2</v>
      </c>
      <c r="V121" s="24">
        <v>1.3551804729346202E-3</v>
      </c>
      <c r="W121" s="24">
        <v>16.777738390884608</v>
      </c>
      <c r="X121" s="24">
        <v>36.338476897244092</v>
      </c>
      <c r="Y121" s="24">
        <v>2.799348418588761E-2</v>
      </c>
      <c r="Z121" s="24">
        <v>4.3650458972752078E-3</v>
      </c>
      <c r="AA121" s="24">
        <v>0</v>
      </c>
      <c r="AB121" s="24">
        <v>0</v>
      </c>
      <c r="AC121" s="24">
        <v>46.839021733893084</v>
      </c>
      <c r="AD121" s="19">
        <v>58.657925373090187</v>
      </c>
      <c r="AE121" s="24">
        <v>0.16065139310453025</v>
      </c>
      <c r="AF121" s="24">
        <v>7.2520622338768617E-2</v>
      </c>
      <c r="AG121" s="24">
        <v>0.14379202182751591</v>
      </c>
      <c r="AH121" s="24">
        <v>2.5107106418044371</v>
      </c>
      <c r="AI121" s="24">
        <v>0</v>
      </c>
      <c r="AJ121" s="24">
        <v>2.2935177530243722</v>
      </c>
      <c r="AK121" s="24">
        <v>0.44254573744571668</v>
      </c>
      <c r="AL121" s="24">
        <v>0</v>
      </c>
      <c r="AM121" s="24">
        <v>36.354765108803932</v>
      </c>
      <c r="AN121" s="24">
        <v>3.2390843743656313E-4</v>
      </c>
      <c r="AO121" s="24">
        <v>3.2019422427651723E-3</v>
      </c>
      <c r="AP121" s="24">
        <v>58.049558804309854</v>
      </c>
      <c r="AV121" s="11">
        <v>0.1</v>
      </c>
      <c r="AY121" s="11">
        <v>70000</v>
      </c>
      <c r="AZ121" s="12"/>
      <c r="CD121" s="11">
        <v>0</v>
      </c>
    </row>
    <row r="122" spans="1:82" x14ac:dyDescent="0.3">
      <c r="A122" s="3" t="s">
        <v>312</v>
      </c>
      <c r="B122" s="15" t="s">
        <v>305</v>
      </c>
      <c r="C122" s="15" t="s">
        <v>198</v>
      </c>
      <c r="D122" s="30">
        <v>31.637499999999999</v>
      </c>
      <c r="E122" s="30">
        <v>35.1342</v>
      </c>
      <c r="F122" s="15">
        <v>921</v>
      </c>
      <c r="H122" s="16">
        <v>2.5</v>
      </c>
      <c r="I122" s="16">
        <v>2.5499999999999998</v>
      </c>
      <c r="J122" s="11">
        <v>1</v>
      </c>
      <c r="K122" s="11">
        <v>0</v>
      </c>
      <c r="L122" s="11">
        <v>2000000</v>
      </c>
      <c r="M122" s="11">
        <v>0</v>
      </c>
      <c r="N122" s="11">
        <v>153</v>
      </c>
      <c r="O122" s="11">
        <v>0</v>
      </c>
      <c r="P122" s="11">
        <v>2000</v>
      </c>
      <c r="Q122" s="11">
        <v>0</v>
      </c>
      <c r="R122" s="24">
        <v>0</v>
      </c>
      <c r="S122" s="24">
        <v>6.0006557400585463E-3</v>
      </c>
      <c r="T122" s="24">
        <v>8.5217589470037047E-2</v>
      </c>
      <c r="U122" s="24">
        <v>4.6012517823658193E-2</v>
      </c>
      <c r="V122" s="24">
        <v>1.5992390887367546E-3</v>
      </c>
      <c r="W122" s="24">
        <v>17.992224867457008</v>
      </c>
      <c r="X122" s="24">
        <v>34.592145282999134</v>
      </c>
      <c r="Y122" s="24">
        <v>4.9750971626391367E-2</v>
      </c>
      <c r="Z122" s="24">
        <v>2.1424878547316433E-2</v>
      </c>
      <c r="AA122" s="24">
        <v>0</v>
      </c>
      <c r="AB122" s="24">
        <v>0</v>
      </c>
      <c r="AC122" s="24">
        <v>46.794633236521165</v>
      </c>
      <c r="AD122" s="19">
        <v>74.561998063614141</v>
      </c>
      <c r="AE122" s="24">
        <v>0.74033360728271302</v>
      </c>
      <c r="AF122" s="24">
        <v>8.3142214274042281E-2</v>
      </c>
      <c r="AG122" s="24">
        <v>8.1769638142546952E-2</v>
      </c>
      <c r="AH122" s="24">
        <v>0.89315878123632009</v>
      </c>
      <c r="AI122" s="24">
        <v>0</v>
      </c>
      <c r="AJ122" s="24">
        <v>0.52535745646663579</v>
      </c>
      <c r="AK122" s="24">
        <v>1.4962441175429648</v>
      </c>
      <c r="AL122" s="24">
        <v>3.0833713418175934E-3</v>
      </c>
      <c r="AM122" s="24">
        <v>34.813482291574218</v>
      </c>
      <c r="AN122" s="24">
        <v>4.4275623610392074E-4</v>
      </c>
      <c r="AO122" s="24">
        <v>6.9855529853372154E-3</v>
      </c>
      <c r="AP122" s="24">
        <v>73.395483267639847</v>
      </c>
      <c r="AV122" s="11">
        <v>0.1</v>
      </c>
      <c r="AY122" s="11">
        <v>60000</v>
      </c>
      <c r="AZ122" s="12"/>
      <c r="CD122" s="11">
        <v>0</v>
      </c>
    </row>
    <row r="123" spans="1:82" x14ac:dyDescent="0.3">
      <c r="A123" s="3" t="s">
        <v>312</v>
      </c>
      <c r="B123" s="15" t="s">
        <v>305</v>
      </c>
      <c r="C123" s="15" t="s">
        <v>199</v>
      </c>
      <c r="D123" s="30">
        <v>31.636500000000002</v>
      </c>
      <c r="E123" s="30">
        <v>35.1327</v>
      </c>
      <c r="F123" s="15">
        <v>888</v>
      </c>
      <c r="H123" s="10">
        <v>2</v>
      </c>
      <c r="I123" s="16">
        <v>2.5499999999999998</v>
      </c>
      <c r="J123" s="11">
        <v>1</v>
      </c>
      <c r="K123" s="11">
        <v>0</v>
      </c>
      <c r="L123" s="11">
        <v>1070000</v>
      </c>
      <c r="M123" s="11">
        <v>0</v>
      </c>
      <c r="N123" s="11">
        <v>153</v>
      </c>
      <c r="O123" s="11">
        <v>0</v>
      </c>
      <c r="P123" s="11">
        <v>2000</v>
      </c>
      <c r="Q123" s="11">
        <v>0</v>
      </c>
      <c r="R123" s="24">
        <v>0</v>
      </c>
      <c r="S123" s="24">
        <v>2.8301616981705877E-4</v>
      </c>
      <c r="T123" s="24">
        <v>1.1841067531553697E-2</v>
      </c>
      <c r="U123" s="24">
        <v>7.9352775576064221E-3</v>
      </c>
      <c r="V123" s="24">
        <v>1.8063420095942391E-3</v>
      </c>
      <c r="W123" s="24">
        <v>16.78684915705859</v>
      </c>
      <c r="X123" s="24">
        <v>36.347265061921668</v>
      </c>
      <c r="Y123" s="24">
        <v>1.5473463186774302E-2</v>
      </c>
      <c r="Z123" s="24">
        <v>7.3222349042928101E-4</v>
      </c>
      <c r="AA123" s="24">
        <v>0</v>
      </c>
      <c r="AB123" s="24">
        <v>0</v>
      </c>
      <c r="AC123" s="24">
        <v>46.855867170128803</v>
      </c>
      <c r="AD123" s="19">
        <v>25.426802669925703</v>
      </c>
      <c r="AE123" s="24">
        <v>4.0364071606774582E-4</v>
      </c>
      <c r="AF123" s="24">
        <v>3.0561097756410258E-4</v>
      </c>
      <c r="AG123" s="24">
        <v>3.116410694828402E-4</v>
      </c>
      <c r="AH123" s="24">
        <v>1.7245772546877161</v>
      </c>
      <c r="AI123" s="24">
        <v>0</v>
      </c>
      <c r="AJ123" s="24">
        <v>4.9717840243440732E-2</v>
      </c>
      <c r="AK123" s="24">
        <v>0.39538706528203443</v>
      </c>
      <c r="AL123" s="24">
        <v>0</v>
      </c>
      <c r="AM123" s="24">
        <v>36.349965478643789</v>
      </c>
      <c r="AN123" s="24">
        <v>1.1757504154740856E-4</v>
      </c>
      <c r="AO123" s="24">
        <v>2.9591152732246929E-3</v>
      </c>
      <c r="AP123" s="24">
        <v>25.204853550142289</v>
      </c>
      <c r="AV123" s="11">
        <v>0.1</v>
      </c>
      <c r="AY123" s="11">
        <v>30000</v>
      </c>
      <c r="AZ123" s="12"/>
      <c r="CD123" s="11">
        <v>0</v>
      </c>
    </row>
    <row r="124" spans="1:82" x14ac:dyDescent="0.3">
      <c r="A124" s="3" t="s">
        <v>312</v>
      </c>
      <c r="B124" s="15" t="s">
        <v>306</v>
      </c>
      <c r="C124" s="15" t="s">
        <v>189</v>
      </c>
      <c r="D124" s="15">
        <v>31.647600000000001</v>
      </c>
      <c r="E124" s="15">
        <v>35.181699999999999</v>
      </c>
      <c r="F124" s="15">
        <v>865</v>
      </c>
      <c r="H124" s="16">
        <v>3.5</v>
      </c>
      <c r="I124" s="16">
        <v>2.5499999999999998</v>
      </c>
      <c r="J124" s="11">
        <v>1</v>
      </c>
      <c r="K124" s="11">
        <v>0</v>
      </c>
      <c r="L124" s="11">
        <v>2260000</v>
      </c>
      <c r="M124" s="11">
        <v>0</v>
      </c>
      <c r="N124" s="11">
        <v>153</v>
      </c>
      <c r="O124" s="11">
        <v>0</v>
      </c>
      <c r="P124" s="11">
        <v>2000</v>
      </c>
      <c r="Q124" s="11">
        <v>0</v>
      </c>
      <c r="R124" s="24">
        <v>0</v>
      </c>
      <c r="S124" s="24">
        <v>8.9643544991377161E-4</v>
      </c>
      <c r="T124" s="24">
        <v>1.540440591939809E-2</v>
      </c>
      <c r="U124" s="24">
        <v>1.1986792340475644E-2</v>
      </c>
      <c r="V124" s="24">
        <v>1.1023298741656648E-3</v>
      </c>
      <c r="W124" s="24">
        <v>0.17140723369021271</v>
      </c>
      <c r="X124" s="24">
        <v>55.716194515088127</v>
      </c>
      <c r="Y124" s="24">
        <v>2.7480865556385927E-3</v>
      </c>
      <c r="Z124" s="24">
        <v>2.5946995469671658E-3</v>
      </c>
      <c r="AA124" s="24">
        <v>0</v>
      </c>
      <c r="AB124" s="24">
        <v>0</v>
      </c>
      <c r="AC124" s="24">
        <v>43.913689467179942</v>
      </c>
      <c r="AD124" s="19">
        <v>3.6107630581994137</v>
      </c>
      <c r="AE124" s="24">
        <v>7.3543992826878582E-2</v>
      </c>
      <c r="AF124" s="24">
        <v>9.3886192429004631E-2</v>
      </c>
      <c r="AG124" s="24">
        <v>9.4062670630458325E-2</v>
      </c>
      <c r="AH124" s="24">
        <v>7.5252193074691921E-3</v>
      </c>
      <c r="AI124" s="24">
        <v>0</v>
      </c>
      <c r="AJ124" s="24">
        <v>0.14473000215817533</v>
      </c>
      <c r="AK124" s="24">
        <v>6.5435603287381724E-2</v>
      </c>
      <c r="AL124" s="24">
        <v>0</v>
      </c>
      <c r="AM124" s="24">
        <v>55.827179647878673</v>
      </c>
      <c r="AN124" s="24">
        <v>8.9499371036587927E-6</v>
      </c>
      <c r="AO124" s="24">
        <v>2.764779032070331E-3</v>
      </c>
      <c r="AP124" s="24">
        <v>3.6537483327017872</v>
      </c>
      <c r="AV124" s="11">
        <v>0.1</v>
      </c>
      <c r="AY124" s="11">
        <v>70000</v>
      </c>
      <c r="AZ124" s="12"/>
      <c r="CD124" s="11">
        <v>0</v>
      </c>
    </row>
    <row r="125" spans="1:82" x14ac:dyDescent="0.3">
      <c r="A125" s="3" t="s">
        <v>312</v>
      </c>
      <c r="B125" s="15" t="s">
        <v>306</v>
      </c>
      <c r="C125" s="15" t="s">
        <v>200</v>
      </c>
      <c r="D125" s="30">
        <v>31.603400000000001</v>
      </c>
      <c r="E125" s="30">
        <v>35.2151</v>
      </c>
      <c r="F125" s="15">
        <v>819</v>
      </c>
      <c r="H125" s="16">
        <v>6</v>
      </c>
      <c r="I125" s="16">
        <v>2.5499999999999998</v>
      </c>
      <c r="J125" s="11">
        <v>1</v>
      </c>
      <c r="K125" s="11">
        <v>0</v>
      </c>
      <c r="L125" s="11">
        <v>2520000</v>
      </c>
      <c r="M125" s="11">
        <v>0</v>
      </c>
      <c r="N125" s="11">
        <v>153</v>
      </c>
      <c r="O125" s="11">
        <v>0</v>
      </c>
      <c r="P125" s="11">
        <v>2000</v>
      </c>
      <c r="Q125" s="11">
        <v>0</v>
      </c>
      <c r="R125" s="24">
        <v>0</v>
      </c>
      <c r="S125" s="24">
        <v>3.0643056354562894E-3</v>
      </c>
      <c r="T125" s="24">
        <v>3.1052974216013756E-2</v>
      </c>
      <c r="U125" s="24">
        <v>2.0514301502442805E-2</v>
      </c>
      <c r="V125" s="24">
        <v>1.3372465060045183E-3</v>
      </c>
      <c r="W125" s="24">
        <v>1.0310170152175016</v>
      </c>
      <c r="X125" s="24">
        <v>54.567395541302275</v>
      </c>
      <c r="Y125" s="24">
        <v>1.7802353649951662E-2</v>
      </c>
      <c r="Z125" s="24">
        <v>5.5311539176118828E-3</v>
      </c>
      <c r="AA125" s="24">
        <v>0</v>
      </c>
      <c r="AB125" s="24">
        <v>0</v>
      </c>
      <c r="AC125" s="24">
        <v>43.950745273125321</v>
      </c>
      <c r="AD125" s="19">
        <v>5.932768107280264</v>
      </c>
      <c r="AE125" s="24">
        <v>0.17950833569005648</v>
      </c>
      <c r="AF125" s="24">
        <v>7.1472494300781883E-2</v>
      </c>
      <c r="AG125" s="24">
        <v>7.18159166408191E-2</v>
      </c>
      <c r="AH125" s="24">
        <v>0.21005047060894408</v>
      </c>
      <c r="AI125" s="24">
        <v>0</v>
      </c>
      <c r="AJ125" s="24">
        <v>0.39718164650544291</v>
      </c>
      <c r="AK125" s="24">
        <v>0.31279718590674771</v>
      </c>
      <c r="AL125" s="24">
        <v>0</v>
      </c>
      <c r="AM125" s="24">
        <v>54.812828342069572</v>
      </c>
      <c r="AN125" s="24">
        <v>1.2667455020212126E-4</v>
      </c>
      <c r="AO125" s="24">
        <v>6.0928041528712801E-3</v>
      </c>
      <c r="AP125" s="24">
        <v>5.8374951847874677</v>
      </c>
      <c r="AV125" s="11">
        <v>0.1</v>
      </c>
      <c r="AY125" s="11">
        <v>80000</v>
      </c>
      <c r="AZ125" s="12"/>
      <c r="CD125" s="11">
        <v>0</v>
      </c>
    </row>
    <row r="126" spans="1:82" x14ac:dyDescent="0.3">
      <c r="A126" s="3" t="s">
        <v>312</v>
      </c>
      <c r="B126" s="15" t="s">
        <v>305</v>
      </c>
      <c r="C126" s="15" t="s">
        <v>201</v>
      </c>
      <c r="D126" s="30">
        <v>31.605</v>
      </c>
      <c r="E126" s="30">
        <v>35.210999999999999</v>
      </c>
      <c r="F126" s="15">
        <v>626</v>
      </c>
      <c r="H126" s="16">
        <v>5.5</v>
      </c>
      <c r="I126" s="16">
        <v>2.5499999999999998</v>
      </c>
      <c r="J126" s="11">
        <v>1</v>
      </c>
      <c r="K126" s="11">
        <v>0</v>
      </c>
      <c r="L126" s="11">
        <v>1210000</v>
      </c>
      <c r="M126" s="11">
        <v>0</v>
      </c>
      <c r="N126" s="11">
        <v>153</v>
      </c>
      <c r="O126" s="11">
        <v>0</v>
      </c>
      <c r="P126" s="11">
        <v>2000</v>
      </c>
      <c r="Q126" s="11">
        <v>0</v>
      </c>
      <c r="R126" s="24">
        <v>0</v>
      </c>
      <c r="S126" s="24">
        <v>3.9034152292569697E-3</v>
      </c>
      <c r="T126" s="24">
        <v>6.2893793151791902E-2</v>
      </c>
      <c r="U126" s="24">
        <v>5.5946904076092208E-2</v>
      </c>
      <c r="V126" s="24">
        <v>2.3055398357699373E-3</v>
      </c>
      <c r="W126" s="24">
        <v>16.982821122869993</v>
      </c>
      <c r="X126" s="24">
        <v>35.745269458217969</v>
      </c>
      <c r="Y126" s="24">
        <v>9.0703971494186686E-2</v>
      </c>
      <c r="Z126" s="24">
        <v>2.0768002477131051E-2</v>
      </c>
      <c r="AA126" s="24">
        <v>0</v>
      </c>
      <c r="AB126" s="24">
        <v>0</v>
      </c>
      <c r="AC126" s="24">
        <v>46.59740581380504</v>
      </c>
      <c r="AD126" s="19">
        <v>134.81345403491866</v>
      </c>
      <c r="AE126" s="24">
        <v>0.46899119595428207</v>
      </c>
      <c r="AF126" s="24">
        <v>5.838043083455681E-2</v>
      </c>
      <c r="AG126" s="24">
        <v>5.9085645147931201E-2</v>
      </c>
      <c r="AH126" s="24">
        <v>0.76208700267472995</v>
      </c>
      <c r="AI126" s="24">
        <v>0</v>
      </c>
      <c r="AJ126" s="24">
        <v>0.77027252573977023</v>
      </c>
      <c r="AK126" s="24">
        <v>4.6669878415901183</v>
      </c>
      <c r="AL126" s="24">
        <v>4.6844895032899349E-3</v>
      </c>
      <c r="AM126" s="24">
        <v>35.984962274084793</v>
      </c>
      <c r="AN126" s="24">
        <v>3.4227680130219368E-4</v>
      </c>
      <c r="AO126" s="24">
        <v>1.3331665158902724E-2</v>
      </c>
      <c r="AP126" s="24">
        <v>132.04269469043649</v>
      </c>
      <c r="AV126" s="11">
        <v>0.1</v>
      </c>
      <c r="AY126" s="11">
        <v>40000</v>
      </c>
      <c r="AZ126" s="12"/>
      <c r="CD126" s="11">
        <v>0</v>
      </c>
    </row>
    <row r="127" spans="1:82" x14ac:dyDescent="0.3">
      <c r="A127" s="3" t="s">
        <v>312</v>
      </c>
      <c r="B127" s="15" t="s">
        <v>305</v>
      </c>
      <c r="C127" s="15" t="s">
        <v>202</v>
      </c>
      <c r="D127" s="30">
        <v>31.604800000000001</v>
      </c>
      <c r="E127" s="30">
        <v>35.211599999999997</v>
      </c>
      <c r="F127" s="15">
        <v>664</v>
      </c>
      <c r="H127" s="10">
        <v>2.5</v>
      </c>
      <c r="I127" s="16">
        <v>2.5499999999999998</v>
      </c>
      <c r="J127" s="11">
        <v>1</v>
      </c>
      <c r="K127" s="11">
        <v>0</v>
      </c>
      <c r="L127" s="11">
        <v>3360000</v>
      </c>
      <c r="M127" s="11">
        <v>0</v>
      </c>
      <c r="N127" s="11">
        <v>153</v>
      </c>
      <c r="O127" s="11">
        <v>0</v>
      </c>
      <c r="P127" s="11">
        <v>2000</v>
      </c>
      <c r="Q127" s="11">
        <v>0</v>
      </c>
      <c r="R127" s="24">
        <v>0</v>
      </c>
      <c r="S127" s="24">
        <v>1.9340176842537827E-3</v>
      </c>
      <c r="T127" s="24">
        <v>3.1958475076847945E-2</v>
      </c>
      <c r="U127" s="24">
        <v>1.0150891782921197E-2</v>
      </c>
      <c r="V127" s="24">
        <v>2.4302387048823226E-3</v>
      </c>
      <c r="W127" s="24">
        <v>16.127880248692541</v>
      </c>
      <c r="X127" s="24">
        <v>37.02636953472409</v>
      </c>
      <c r="Y127" s="24">
        <v>0.10887618063326095</v>
      </c>
      <c r="Z127" s="24">
        <v>7.1812900984660033E-2</v>
      </c>
      <c r="AA127" s="24">
        <v>0</v>
      </c>
      <c r="AB127" s="24">
        <v>0</v>
      </c>
      <c r="AC127" s="24">
        <v>46.669279158480286</v>
      </c>
      <c r="AD127" s="19">
        <v>113.52686883711372</v>
      </c>
      <c r="AE127" s="24">
        <v>0.18133335027735809</v>
      </c>
      <c r="AF127" s="24">
        <v>7.0255815345143566E-2</v>
      </c>
      <c r="AG127" s="24">
        <v>7.0897161250771668E-2</v>
      </c>
      <c r="AH127" s="24">
        <v>1.7255830908713172</v>
      </c>
      <c r="AI127" s="24">
        <v>0</v>
      </c>
      <c r="AJ127" s="24">
        <v>0.75487675056579895</v>
      </c>
      <c r="AK127" s="24">
        <v>0.56628394296576345</v>
      </c>
      <c r="AL127" s="24">
        <v>6.5148344522984236E-2</v>
      </c>
      <c r="AM127" s="24">
        <v>37.09025616659374</v>
      </c>
      <c r="AN127" s="24">
        <v>3.0430095817134242E-4</v>
      </c>
      <c r="AO127" s="24">
        <v>5.3037217598143963E-3</v>
      </c>
      <c r="AP127" s="24">
        <v>112.77473789554479</v>
      </c>
      <c r="AV127" s="11">
        <v>0.1</v>
      </c>
      <c r="AY127" s="11">
        <v>110000.00000000001</v>
      </c>
      <c r="AZ127" s="12"/>
      <c r="CD127" s="11">
        <v>0</v>
      </c>
    </row>
    <row r="128" spans="1:82" x14ac:dyDescent="0.3">
      <c r="A128" s="3" t="s">
        <v>312</v>
      </c>
      <c r="B128" s="15" t="s">
        <v>305</v>
      </c>
      <c r="C128" s="15" t="s">
        <v>203</v>
      </c>
      <c r="D128" s="30">
        <v>31.604600000000001</v>
      </c>
      <c r="E128" s="30">
        <v>35.2121</v>
      </c>
      <c r="F128" s="15">
        <v>710</v>
      </c>
      <c r="H128" s="16">
        <v>2.5</v>
      </c>
      <c r="I128" s="16">
        <v>2.5499999999999998</v>
      </c>
      <c r="J128" s="11">
        <v>1</v>
      </c>
      <c r="K128" s="11">
        <v>0</v>
      </c>
      <c r="L128" s="11">
        <v>2300000</v>
      </c>
      <c r="M128" s="11">
        <v>0</v>
      </c>
      <c r="N128" s="11">
        <v>153</v>
      </c>
      <c r="O128" s="11">
        <v>0</v>
      </c>
      <c r="P128" s="11">
        <v>2000</v>
      </c>
      <c r="Q128" s="11">
        <v>0</v>
      </c>
      <c r="R128" s="24">
        <v>0</v>
      </c>
      <c r="S128" s="24">
        <v>5.7475656447874704E-3</v>
      </c>
      <c r="T128" s="24">
        <v>6.5943812324175788E-2</v>
      </c>
      <c r="U128" s="24">
        <v>1.8497145224617997E-2</v>
      </c>
      <c r="V128" s="24">
        <v>2.7674575788532731E-3</v>
      </c>
      <c r="W128" s="24">
        <v>18.722683804846991</v>
      </c>
      <c r="X128" s="24">
        <v>33.710159223136806</v>
      </c>
      <c r="Y128" s="24">
        <v>5.647434894264744E-2</v>
      </c>
      <c r="Z128" s="24">
        <v>5.0660709134559279E-2</v>
      </c>
      <c r="AA128" s="24">
        <v>0</v>
      </c>
      <c r="AB128" s="24">
        <v>0</v>
      </c>
      <c r="AC128" s="24">
        <v>46.900060973327129</v>
      </c>
      <c r="AD128" s="19">
        <v>33.987608464074661</v>
      </c>
      <c r="AE128" s="24">
        <v>0.86024288553520323</v>
      </c>
      <c r="AF128" s="24">
        <v>6.3434256845092671E-2</v>
      </c>
      <c r="AG128" s="24">
        <v>6.4109882835064386E-2</v>
      </c>
      <c r="AH128" s="24">
        <v>2.344368900734767</v>
      </c>
      <c r="AI128" s="24">
        <v>0</v>
      </c>
      <c r="AJ128" s="24">
        <v>1.2799996207655493</v>
      </c>
      <c r="AK128" s="24">
        <v>0.38487482836370895</v>
      </c>
      <c r="AL128" s="24">
        <v>2.9901501672136961E-2</v>
      </c>
      <c r="AM128" s="24">
        <v>33.926152613596379</v>
      </c>
      <c r="AN128" s="24">
        <v>6.5948520930377669E-4</v>
      </c>
      <c r="AO128" s="24">
        <v>5.6006246482244925E-3</v>
      </c>
      <c r="AP128" s="24">
        <v>33.431719711674198</v>
      </c>
      <c r="AV128" s="11">
        <v>0.1</v>
      </c>
      <c r="AY128" s="11">
        <v>80000</v>
      </c>
      <c r="AZ128" s="12"/>
      <c r="CD128" s="11">
        <v>0</v>
      </c>
    </row>
    <row r="129" spans="1:82" x14ac:dyDescent="0.3">
      <c r="A129" s="3" t="s">
        <v>312</v>
      </c>
      <c r="B129" s="15" t="s">
        <v>305</v>
      </c>
      <c r="C129" s="15" t="s">
        <v>204</v>
      </c>
      <c r="D129" s="30">
        <v>31.604099999999999</v>
      </c>
      <c r="E129" s="30">
        <v>35.213500000000003</v>
      </c>
      <c r="F129" s="15">
        <v>762</v>
      </c>
      <c r="H129" s="16">
        <v>2.5</v>
      </c>
      <c r="I129" s="16">
        <v>2.5499999999999998</v>
      </c>
      <c r="J129" s="11">
        <v>1</v>
      </c>
      <c r="K129" s="11">
        <v>0</v>
      </c>
      <c r="L129" s="11">
        <v>1650000</v>
      </c>
      <c r="M129" s="11">
        <v>0</v>
      </c>
      <c r="N129" s="11">
        <v>153</v>
      </c>
      <c r="O129" s="11">
        <v>0</v>
      </c>
      <c r="P129" s="11">
        <v>2000</v>
      </c>
      <c r="Q129" s="11">
        <v>0</v>
      </c>
      <c r="R129" s="24">
        <v>0</v>
      </c>
      <c r="S129" s="24">
        <v>9.1326520125745003E-3</v>
      </c>
      <c r="T129" s="24">
        <v>0.13119742755294614</v>
      </c>
      <c r="U129" s="24">
        <v>9.9157875770855941E-2</v>
      </c>
      <c r="V129" s="24">
        <v>4.5410962093293669E-3</v>
      </c>
      <c r="W129" s="24">
        <v>17.363775633306179</v>
      </c>
      <c r="X129" s="24">
        <v>35.277309489932172</v>
      </c>
      <c r="Y129" s="24">
        <v>2.1330300410334922E-2</v>
      </c>
      <c r="Z129" s="24">
        <v>4.9504438688665671E-2</v>
      </c>
      <c r="AA129" s="24">
        <v>0</v>
      </c>
      <c r="AB129" s="24">
        <v>0</v>
      </c>
      <c r="AC129" s="24">
        <v>46.646126616803564</v>
      </c>
      <c r="AD129" s="19">
        <v>38.017584608708304</v>
      </c>
      <c r="AE129" s="24">
        <v>1.3094557620086127</v>
      </c>
      <c r="AF129" s="24">
        <v>8.990147263529677E-2</v>
      </c>
      <c r="AG129" s="24">
        <v>8.9665207268040406E-2</v>
      </c>
      <c r="AH129" s="24">
        <v>2.5287823459831413</v>
      </c>
      <c r="AI129" s="24">
        <v>0</v>
      </c>
      <c r="AJ129" s="24">
        <v>2.1103294945458897</v>
      </c>
      <c r="AK129" s="24">
        <v>0.87572839211986664</v>
      </c>
      <c r="AL129" s="24">
        <v>3.0697976702776021E-3</v>
      </c>
      <c r="AM129" s="24">
        <v>35.532281517365604</v>
      </c>
      <c r="AN129" s="24">
        <v>6.783065296290542E-4</v>
      </c>
      <c r="AO129" s="24">
        <v>9.359798644328704E-3</v>
      </c>
      <c r="AP129" s="24">
        <v>37.0982582495242</v>
      </c>
      <c r="AV129" s="11">
        <v>0.1</v>
      </c>
      <c r="AY129" s="11">
        <v>50000</v>
      </c>
      <c r="AZ129" s="12"/>
      <c r="CD129" s="11">
        <v>0</v>
      </c>
    </row>
    <row r="130" spans="1:82" x14ac:dyDescent="0.3">
      <c r="A130" s="3" t="s">
        <v>312</v>
      </c>
      <c r="B130" s="15" t="s">
        <v>305</v>
      </c>
      <c r="C130" s="15" t="s">
        <v>205</v>
      </c>
      <c r="D130" s="30">
        <v>31.603899999999999</v>
      </c>
      <c r="E130" s="30">
        <v>35.214300000000001</v>
      </c>
      <c r="F130" s="15">
        <v>795</v>
      </c>
      <c r="H130" s="10">
        <v>2</v>
      </c>
      <c r="I130" s="16">
        <v>2.5499999999999998</v>
      </c>
      <c r="J130" s="11">
        <v>1</v>
      </c>
      <c r="K130" s="11">
        <v>0</v>
      </c>
      <c r="L130" s="11">
        <v>1989999.9999999998</v>
      </c>
      <c r="M130" s="11">
        <v>0</v>
      </c>
      <c r="N130" s="11">
        <v>153</v>
      </c>
      <c r="O130" s="11">
        <v>0</v>
      </c>
      <c r="P130" s="11">
        <v>2000</v>
      </c>
      <c r="Q130" s="11">
        <v>0</v>
      </c>
      <c r="R130" s="24">
        <v>0</v>
      </c>
      <c r="S130" s="24">
        <v>4.8874088788447329E-4</v>
      </c>
      <c r="T130" s="24">
        <v>1.0486338184800459E-2</v>
      </c>
      <c r="U130" s="24">
        <v>1.609392694184663E-2</v>
      </c>
      <c r="V130" s="24">
        <v>1.6175703486459411E-3</v>
      </c>
      <c r="W130" s="24">
        <v>0.30656529254212</v>
      </c>
      <c r="X130" s="24">
        <v>55.666724645948641</v>
      </c>
      <c r="Y130" s="24">
        <v>4.6909556763388253E-3</v>
      </c>
      <c r="Z130" s="24">
        <v>2.2442853578744731E-3</v>
      </c>
      <c r="AA130" s="24">
        <v>0</v>
      </c>
      <c r="AB130" s="24">
        <v>0</v>
      </c>
      <c r="AC130" s="24">
        <v>44.022449647119103</v>
      </c>
      <c r="AD130" s="19">
        <v>8.8089131222007353</v>
      </c>
      <c r="AE130" s="24">
        <v>4.1848954323422005E-2</v>
      </c>
      <c r="AF130" s="24">
        <v>4.2657158701507568E-2</v>
      </c>
      <c r="AG130" s="24">
        <v>4.345698932950854E-2</v>
      </c>
      <c r="AH130" s="24">
        <v>0.5667021346133001</v>
      </c>
      <c r="AI130" s="24">
        <v>0</v>
      </c>
      <c r="AJ130" s="24">
        <v>0</v>
      </c>
      <c r="AK130" s="24">
        <v>8.7854990095099394E-2</v>
      </c>
      <c r="AL130" s="24">
        <v>1.2390480095239768E-4</v>
      </c>
      <c r="AM130" s="24">
        <v>55.670759298944986</v>
      </c>
      <c r="AN130" s="24">
        <v>3.5396804243858547E-5</v>
      </c>
      <c r="AO130" s="24">
        <v>4.1474611500846043E-3</v>
      </c>
      <c r="AP130" s="24">
        <v>8.7607379846071698</v>
      </c>
      <c r="AV130" s="11">
        <v>0.1</v>
      </c>
      <c r="AY130" s="11">
        <v>60000</v>
      </c>
      <c r="AZ130" s="12"/>
      <c r="CD130" s="11">
        <v>0</v>
      </c>
    </row>
    <row r="131" spans="1:82" x14ac:dyDescent="0.3">
      <c r="A131" s="3" t="s">
        <v>312</v>
      </c>
      <c r="B131" s="15" t="s">
        <v>306</v>
      </c>
      <c r="C131" s="15" t="s">
        <v>190</v>
      </c>
      <c r="D131" s="15">
        <v>31.6021</v>
      </c>
      <c r="E131" s="15">
        <v>35.225999999999999</v>
      </c>
      <c r="F131" s="15">
        <v>769</v>
      </c>
      <c r="H131" s="10">
        <v>3</v>
      </c>
      <c r="I131" s="16">
        <v>2.5499999999999998</v>
      </c>
      <c r="J131" s="11">
        <v>1</v>
      </c>
      <c r="K131" s="11">
        <v>0</v>
      </c>
      <c r="L131" s="11">
        <v>5810000</v>
      </c>
      <c r="M131" s="11">
        <v>0</v>
      </c>
      <c r="N131" s="11">
        <v>153</v>
      </c>
      <c r="O131" s="11">
        <v>0</v>
      </c>
      <c r="P131" s="11">
        <v>2000</v>
      </c>
      <c r="Q131" s="11">
        <v>0</v>
      </c>
      <c r="R131" s="24">
        <v>0</v>
      </c>
      <c r="S131" s="24">
        <v>9.1308871668279007E-5</v>
      </c>
      <c r="T131" s="24">
        <v>3.7007627167260581E-3</v>
      </c>
      <c r="U131" s="24">
        <v>1.2354930872996149E-3</v>
      </c>
      <c r="V131" s="24">
        <v>7.1774347426982433E-4</v>
      </c>
      <c r="W131" s="24">
        <v>0.28762458117696216</v>
      </c>
      <c r="X131" s="24">
        <v>55.339419805411602</v>
      </c>
      <c r="Y131" s="24">
        <v>8.0262313597772306E-3</v>
      </c>
      <c r="Z131" s="24">
        <v>4.7421106476597664E-4</v>
      </c>
      <c r="AA131" s="24">
        <v>0</v>
      </c>
      <c r="AB131" s="24">
        <v>0</v>
      </c>
      <c r="AC131" s="24">
        <v>43.744896017250724</v>
      </c>
      <c r="AD131" s="19">
        <v>11.530907340254675</v>
      </c>
      <c r="AE131" s="24">
        <v>4.9516001346248138E-2</v>
      </c>
      <c r="AF131" s="24">
        <v>3.1815368671806826E-4</v>
      </c>
      <c r="AG131" s="24">
        <v>3.2421144922267602E-4</v>
      </c>
      <c r="AH131" s="24">
        <v>0.81194621153591129</v>
      </c>
      <c r="AI131" s="24">
        <v>0</v>
      </c>
      <c r="AJ131" s="24">
        <v>1.3415368904432854</v>
      </c>
      <c r="AK131" s="24">
        <v>5.7546468336487591E-2</v>
      </c>
      <c r="AL131" s="24">
        <v>0</v>
      </c>
      <c r="AM131" s="24">
        <v>55.689614920931007</v>
      </c>
      <c r="AN131" s="24">
        <v>0</v>
      </c>
      <c r="AO131" s="24">
        <v>7.6012003604727463E-4</v>
      </c>
      <c r="AP131" s="24">
        <v>11.036526651149551</v>
      </c>
      <c r="AV131" s="11">
        <v>0.1</v>
      </c>
      <c r="AY131" s="11">
        <v>180000</v>
      </c>
      <c r="AZ131" s="12"/>
      <c r="CD131" s="11">
        <v>0</v>
      </c>
    </row>
    <row r="132" spans="1:82" x14ac:dyDescent="0.3">
      <c r="A132" s="3" t="s">
        <v>312</v>
      </c>
      <c r="B132" s="15" t="s">
        <v>306</v>
      </c>
      <c r="C132" s="15" t="s">
        <v>191</v>
      </c>
      <c r="D132" s="15">
        <v>31.586400000000001</v>
      </c>
      <c r="E132" s="15">
        <v>35.228299999999997</v>
      </c>
      <c r="F132" s="15">
        <v>717</v>
      </c>
      <c r="H132" s="16">
        <v>4.5</v>
      </c>
      <c r="I132" s="16">
        <v>2.5499999999999998</v>
      </c>
      <c r="J132" s="11">
        <v>1</v>
      </c>
      <c r="K132" s="11">
        <v>0</v>
      </c>
      <c r="L132" s="11">
        <v>2940000</v>
      </c>
      <c r="M132" s="11">
        <v>0</v>
      </c>
      <c r="N132" s="11">
        <v>153</v>
      </c>
      <c r="O132" s="11">
        <v>0</v>
      </c>
      <c r="P132" s="11">
        <v>2000</v>
      </c>
      <c r="Q132" s="11">
        <v>0</v>
      </c>
      <c r="R132" s="24">
        <v>0</v>
      </c>
      <c r="S132" s="24">
        <v>1.8976005767967928E-4</v>
      </c>
      <c r="T132" s="24">
        <v>3.9605040609074068E-3</v>
      </c>
      <c r="U132" s="24">
        <v>2.1959385739962452E-3</v>
      </c>
      <c r="V132" s="24">
        <v>3.4585108188408886E-4</v>
      </c>
      <c r="W132" s="24">
        <v>0.20055490163296294</v>
      </c>
      <c r="X132" s="24">
        <v>55.790735133130845</v>
      </c>
      <c r="Y132" s="24">
        <v>9.6164671519171496E-5</v>
      </c>
      <c r="Z132" s="24">
        <v>4.2227260135334826E-4</v>
      </c>
      <c r="AA132" s="24">
        <v>0</v>
      </c>
      <c r="AB132" s="24">
        <v>0</v>
      </c>
      <c r="AC132" s="24">
        <v>44.004017065264165</v>
      </c>
      <c r="AD132" s="19">
        <v>5.5378644839284599</v>
      </c>
      <c r="AE132" s="24">
        <v>1.2565345659628902E-2</v>
      </c>
      <c r="AF132" s="24">
        <v>3.0158559570288166E-4</v>
      </c>
      <c r="AG132" s="24">
        <v>3.0610287169795822E-4</v>
      </c>
      <c r="AH132" s="24">
        <v>6.5917342355061026E-2</v>
      </c>
      <c r="AI132" s="24">
        <v>0</v>
      </c>
      <c r="AJ132" s="24">
        <v>1.4225614994173854</v>
      </c>
      <c r="AK132" s="24">
        <v>7.1045928650613738E-2</v>
      </c>
      <c r="AL132" s="24">
        <v>0</v>
      </c>
      <c r="AM132" s="24">
        <v>55.793358333091064</v>
      </c>
      <c r="AN132" s="24">
        <v>0</v>
      </c>
      <c r="AO132" s="24">
        <v>7.9747329512432552E-4</v>
      </c>
      <c r="AP132" s="24">
        <v>5.5028519372443743</v>
      </c>
      <c r="AV132" s="11">
        <v>0.1</v>
      </c>
      <c r="AY132" s="11">
        <v>90000</v>
      </c>
      <c r="AZ132" s="12"/>
      <c r="CD132" s="11">
        <v>0</v>
      </c>
    </row>
    <row r="133" spans="1:82" x14ac:dyDescent="0.3">
      <c r="A133" s="3" t="s">
        <v>312</v>
      </c>
      <c r="B133" s="15" t="s">
        <v>306</v>
      </c>
      <c r="C133" s="15" t="s">
        <v>215</v>
      </c>
      <c r="D133" s="30">
        <v>31.583600000000001</v>
      </c>
      <c r="E133" s="30">
        <v>35.199800000000003</v>
      </c>
      <c r="F133" s="15">
        <v>874</v>
      </c>
      <c r="H133" s="16">
        <v>3</v>
      </c>
      <c r="I133" s="16">
        <v>2.5499999999999998</v>
      </c>
      <c r="J133" s="11">
        <v>1</v>
      </c>
      <c r="K133" s="11">
        <v>0</v>
      </c>
      <c r="L133" s="11">
        <v>2510000</v>
      </c>
      <c r="M133" s="11">
        <v>0</v>
      </c>
      <c r="N133" s="11">
        <v>153</v>
      </c>
      <c r="O133" s="11">
        <v>0</v>
      </c>
      <c r="P133" s="11">
        <v>2000</v>
      </c>
      <c r="Q133" s="11">
        <v>0</v>
      </c>
      <c r="R133" s="24">
        <v>0</v>
      </c>
      <c r="S133" s="24">
        <v>2.3486934337919071E-3</v>
      </c>
      <c r="T133" s="24">
        <v>2.4027454908596268E-2</v>
      </c>
      <c r="U133" s="24">
        <v>2.9528495643097601E-2</v>
      </c>
      <c r="V133" s="24">
        <v>1.4878149871916364E-3</v>
      </c>
      <c r="W133" s="24">
        <v>0.20503778311629342</v>
      </c>
      <c r="X133" s="24">
        <v>55.449493316103457</v>
      </c>
      <c r="Y133" s="24">
        <v>1.2028234053445923E-3</v>
      </c>
      <c r="Z133" s="24">
        <v>5.2174033760991482E-3</v>
      </c>
      <c r="AA133" s="24">
        <v>0</v>
      </c>
      <c r="AB133" s="24">
        <v>0</v>
      </c>
      <c r="AC133" s="24">
        <v>43.741102748596496</v>
      </c>
      <c r="AD133" s="19">
        <v>3.4594363357020788</v>
      </c>
      <c r="AE133" s="24">
        <v>0.18441723735835183</v>
      </c>
      <c r="AF133" s="24">
        <v>7.0970921154818734E-2</v>
      </c>
      <c r="AG133" s="24">
        <v>7.2910649366069183E-2</v>
      </c>
      <c r="AH133" s="24">
        <v>4.6664658881630711E-2</v>
      </c>
      <c r="AI133" s="24">
        <v>0</v>
      </c>
      <c r="AJ133" s="24">
        <v>1.1654833644191573</v>
      </c>
      <c r="AK133" s="24">
        <v>0.12671814822605612</v>
      </c>
      <c r="AL133" s="24">
        <v>8.4153899312142176E-5</v>
      </c>
      <c r="AM133" s="24">
        <v>55.7868563693279</v>
      </c>
      <c r="AN133" s="24">
        <v>3.3835304736748121E-5</v>
      </c>
      <c r="AO133" s="24">
        <v>3.1271907753138962E-3</v>
      </c>
      <c r="AP133" s="24">
        <v>3.3684124909727795</v>
      </c>
      <c r="AV133" s="11">
        <v>0.1</v>
      </c>
      <c r="AY133" s="11">
        <v>80000</v>
      </c>
      <c r="AZ133" s="12"/>
      <c r="CD133" s="11">
        <v>0</v>
      </c>
    </row>
    <row r="134" spans="1:82" x14ac:dyDescent="0.3">
      <c r="A134" s="3" t="s">
        <v>312</v>
      </c>
      <c r="B134" s="15" t="s">
        <v>306</v>
      </c>
      <c r="C134" s="15" t="s">
        <v>216</v>
      </c>
      <c r="D134" s="30">
        <v>31.581700000000001</v>
      </c>
      <c r="E134" s="30">
        <v>35.2057</v>
      </c>
      <c r="F134" s="15">
        <v>837</v>
      </c>
      <c r="H134" s="16">
        <v>4.5</v>
      </c>
      <c r="I134" s="16">
        <v>2.5499999999999998</v>
      </c>
      <c r="J134" s="11">
        <v>1</v>
      </c>
      <c r="K134" s="11">
        <v>0</v>
      </c>
      <c r="L134" s="11">
        <v>4179999.9999999995</v>
      </c>
      <c r="M134" s="11">
        <v>0</v>
      </c>
      <c r="N134" s="11">
        <v>153</v>
      </c>
      <c r="O134" s="11">
        <v>0</v>
      </c>
      <c r="P134" s="11">
        <v>2000</v>
      </c>
      <c r="Q134" s="11">
        <v>0</v>
      </c>
      <c r="R134" s="24">
        <v>0</v>
      </c>
      <c r="S134" s="24">
        <v>5.3944975308890097E-3</v>
      </c>
      <c r="T134" s="24">
        <v>4.9581331291273602E-2</v>
      </c>
      <c r="U134" s="24">
        <v>4.8821146472441519E-2</v>
      </c>
      <c r="V134" s="24">
        <v>1.2259677816638967E-3</v>
      </c>
      <c r="W134" s="24">
        <v>0.21908278826996613</v>
      </c>
      <c r="X134" s="24">
        <v>55.096188488801033</v>
      </c>
      <c r="Y134" s="24">
        <v>2.4047419637756974E-3</v>
      </c>
      <c r="Z134" s="24">
        <v>1.7504518342645683E-2</v>
      </c>
      <c r="AA134" s="24">
        <v>0</v>
      </c>
      <c r="AB134" s="24">
        <v>0</v>
      </c>
      <c r="AC134" s="24">
        <v>43.479162551784817</v>
      </c>
      <c r="AD134" s="19">
        <v>3.2095914438703996</v>
      </c>
      <c r="AE134" s="24">
        <v>0.6658981842340348</v>
      </c>
      <c r="AF134" s="24">
        <v>5.2685263336659446E-2</v>
      </c>
      <c r="AG134" s="24">
        <v>5.4174911836393828E-2</v>
      </c>
      <c r="AH134" s="24">
        <v>0.13203563710271382</v>
      </c>
      <c r="AI134" s="24">
        <v>0</v>
      </c>
      <c r="AJ134" s="24">
        <v>1.8386900768290007</v>
      </c>
      <c r="AK134" s="24">
        <v>0.41235576515972239</v>
      </c>
      <c r="AL134" s="24">
        <v>2.0124592290296215E-3</v>
      </c>
      <c r="AM134" s="24">
        <v>55.773960042847442</v>
      </c>
      <c r="AN134" s="24">
        <v>8.2718258505751977E-5</v>
      </c>
      <c r="AO134" s="24">
        <v>3.6277956177618361E-3</v>
      </c>
      <c r="AP134" s="24">
        <v>3.1339576696423572</v>
      </c>
      <c r="AV134" s="11">
        <v>0.1</v>
      </c>
      <c r="AY134" s="11">
        <v>130000</v>
      </c>
      <c r="AZ134" s="12"/>
      <c r="CD134" s="11">
        <v>0</v>
      </c>
    </row>
    <row r="135" spans="1:82" x14ac:dyDescent="0.3">
      <c r="A135" s="3" t="s">
        <v>312</v>
      </c>
      <c r="B135" s="15" t="s">
        <v>306</v>
      </c>
      <c r="C135" s="15" t="s">
        <v>217</v>
      </c>
      <c r="D135" s="30">
        <v>31.577000000000002</v>
      </c>
      <c r="E135" s="30">
        <v>35.215800000000002</v>
      </c>
      <c r="F135" s="15">
        <v>776</v>
      </c>
      <c r="H135" s="10">
        <v>2</v>
      </c>
      <c r="I135" s="16">
        <v>2.5499999999999998</v>
      </c>
      <c r="J135" s="11">
        <v>1</v>
      </c>
      <c r="K135" s="11">
        <v>0</v>
      </c>
      <c r="L135" s="11">
        <v>3760000</v>
      </c>
      <c r="M135" s="11">
        <v>0</v>
      </c>
      <c r="N135" s="11">
        <v>153</v>
      </c>
      <c r="O135" s="11">
        <v>0</v>
      </c>
      <c r="P135" s="11">
        <v>2000</v>
      </c>
      <c r="Q135" s="11">
        <v>0</v>
      </c>
      <c r="R135" s="24">
        <v>0</v>
      </c>
      <c r="S135" s="24">
        <v>1.3110622168587762E-3</v>
      </c>
      <c r="T135" s="24">
        <v>1.4122249307164977E-2</v>
      </c>
      <c r="U135" s="24">
        <v>9.4482144410362838E-3</v>
      </c>
      <c r="V135" s="24">
        <v>9.8585985952580378E-4</v>
      </c>
      <c r="W135" s="24">
        <v>0.18963657178384027</v>
      </c>
      <c r="X135" s="24">
        <v>55.727389644247829</v>
      </c>
      <c r="Y135" s="24">
        <v>1.034144942341806E-3</v>
      </c>
      <c r="Z135" s="24">
        <v>4.0260802570738687E-3</v>
      </c>
      <c r="AA135" s="24">
        <v>0</v>
      </c>
      <c r="AB135" s="24">
        <v>0</v>
      </c>
      <c r="AC135" s="24">
        <v>43.942380845202429</v>
      </c>
      <c r="AD135" s="19">
        <v>5.0752720354281111</v>
      </c>
      <c r="AE135" s="24">
        <v>0.20517591740898619</v>
      </c>
      <c r="AF135" s="24">
        <v>9.4256290627716603E-4</v>
      </c>
      <c r="AG135" s="24">
        <v>6.3140627622084247E-4</v>
      </c>
      <c r="AH135" s="24">
        <v>1.0159539283061575E-2</v>
      </c>
      <c r="AI135" s="24">
        <v>0</v>
      </c>
      <c r="AJ135" s="24">
        <v>0.18910346021839125</v>
      </c>
      <c r="AK135" s="24">
        <v>0.15962196094018868</v>
      </c>
      <c r="AL135" s="24">
        <v>0</v>
      </c>
      <c r="AM135" s="24">
        <v>55.806701116073548</v>
      </c>
      <c r="AN135" s="24">
        <v>0</v>
      </c>
      <c r="AO135" s="24">
        <v>1.0670358551447376E-3</v>
      </c>
      <c r="AP135" s="24">
        <v>5.0335589744686065</v>
      </c>
      <c r="AV135" s="11">
        <v>0.1</v>
      </c>
      <c r="AY135" s="11">
        <v>130000</v>
      </c>
      <c r="AZ135" s="12"/>
      <c r="CD135" s="11">
        <v>0</v>
      </c>
    </row>
    <row r="136" spans="1:82" x14ac:dyDescent="0.3">
      <c r="A136" s="3" t="s">
        <v>312</v>
      </c>
      <c r="B136" s="15" t="s">
        <v>306</v>
      </c>
      <c r="C136" s="15" t="s">
        <v>218</v>
      </c>
      <c r="D136" s="30">
        <v>31.5702</v>
      </c>
      <c r="E136" s="30">
        <v>35.220100000000002</v>
      </c>
      <c r="F136" s="15">
        <v>711</v>
      </c>
      <c r="H136" s="16">
        <v>5</v>
      </c>
      <c r="I136" s="16">
        <v>2.5499999999999998</v>
      </c>
      <c r="J136" s="11">
        <v>1</v>
      </c>
      <c r="K136" s="11">
        <v>0</v>
      </c>
      <c r="L136" s="11">
        <v>3220000.0000000005</v>
      </c>
      <c r="M136" s="11">
        <v>0</v>
      </c>
      <c r="N136" s="11">
        <v>153</v>
      </c>
      <c r="O136" s="11">
        <v>0</v>
      </c>
      <c r="P136" s="11">
        <v>2000</v>
      </c>
      <c r="Q136" s="11">
        <v>0</v>
      </c>
      <c r="R136" s="24">
        <v>0</v>
      </c>
      <c r="S136" s="24">
        <v>3.431760057890637E-3</v>
      </c>
      <c r="T136" s="24">
        <v>2.0863035245050367E-2</v>
      </c>
      <c r="U136" s="24">
        <v>1.1458909613227201E-2</v>
      </c>
      <c r="V136" s="24">
        <v>1.0102039799885015E-3</v>
      </c>
      <c r="W136" s="24">
        <v>0.27435730015860982</v>
      </c>
      <c r="X136" s="24">
        <v>55.403875148044214</v>
      </c>
      <c r="Y136" s="24">
        <v>3.2186776634854524E-3</v>
      </c>
      <c r="Z136" s="24">
        <v>6.1757936264486531E-3</v>
      </c>
      <c r="AA136" s="24">
        <v>0</v>
      </c>
      <c r="AB136" s="24">
        <v>0</v>
      </c>
      <c r="AC136" s="24">
        <v>43.780994015559514</v>
      </c>
      <c r="AD136" s="19">
        <v>7.1190398097559378</v>
      </c>
      <c r="AE136" s="24">
        <v>0.27631240243760702</v>
      </c>
      <c r="AF136" s="24">
        <v>1.1945365356696334E-3</v>
      </c>
      <c r="AG136" s="24">
        <v>6.395845605778798E-2</v>
      </c>
      <c r="AH136" s="24">
        <v>0.24786590518576282</v>
      </c>
      <c r="AI136" s="24">
        <v>0</v>
      </c>
      <c r="AJ136" s="24">
        <v>1.234711287170819</v>
      </c>
      <c r="AK136" s="24">
        <v>9.264519068218402E-2</v>
      </c>
      <c r="AL136" s="24">
        <v>-1.917437999464625E-5</v>
      </c>
      <c r="AM136" s="24">
        <v>55.707951039997013</v>
      </c>
      <c r="AN136" s="24">
        <v>5.9183150055657725E-5</v>
      </c>
      <c r="AO136" s="24">
        <v>1.8415464872780141E-3</v>
      </c>
      <c r="AP136" s="24">
        <v>7.0339683284336996</v>
      </c>
      <c r="AV136" s="11">
        <v>0.1</v>
      </c>
      <c r="AY136" s="11">
        <v>100000</v>
      </c>
      <c r="AZ136" s="12"/>
      <c r="CD136" s="11">
        <v>0</v>
      </c>
    </row>
    <row r="137" spans="1:82" x14ac:dyDescent="0.3">
      <c r="A137" s="3" t="s">
        <v>312</v>
      </c>
      <c r="B137" s="15" t="s">
        <v>306</v>
      </c>
      <c r="C137" s="15" t="s">
        <v>206</v>
      </c>
      <c r="D137" s="30">
        <v>31.556899999999999</v>
      </c>
      <c r="E137" s="30">
        <v>35.226100000000002</v>
      </c>
      <c r="F137" s="15">
        <v>606</v>
      </c>
      <c r="H137" s="16">
        <v>2</v>
      </c>
      <c r="I137" s="16">
        <v>2.5499999999999998</v>
      </c>
      <c r="J137" s="11">
        <v>1</v>
      </c>
      <c r="K137" s="11">
        <v>0</v>
      </c>
      <c r="L137" s="11">
        <v>3140000</v>
      </c>
      <c r="M137" s="11">
        <v>0</v>
      </c>
      <c r="N137" s="11">
        <v>153</v>
      </c>
      <c r="O137" s="11">
        <v>0</v>
      </c>
      <c r="P137" s="11">
        <v>2000</v>
      </c>
      <c r="Q137" s="11">
        <v>0</v>
      </c>
      <c r="R137" s="24">
        <v>0</v>
      </c>
      <c r="S137" s="24">
        <v>1.024586939993076E-2</v>
      </c>
      <c r="T137" s="24">
        <v>0.11376076074593329</v>
      </c>
      <c r="U137" s="24">
        <v>8.8939310964776627E-2</v>
      </c>
      <c r="V137" s="24">
        <v>8.952742224867604E-4</v>
      </c>
      <c r="W137" s="24">
        <v>0.27818911628866783</v>
      </c>
      <c r="X137" s="24">
        <v>54.928769861927819</v>
      </c>
      <c r="Y137" s="24">
        <v>3.2010346215122186E-2</v>
      </c>
      <c r="Z137" s="24">
        <v>1.7492020504210292E-2</v>
      </c>
      <c r="AA137" s="24">
        <v>0</v>
      </c>
      <c r="AB137" s="24">
        <v>0</v>
      </c>
      <c r="AC137" s="24">
        <v>43.412311634159018</v>
      </c>
      <c r="AD137" s="19">
        <v>15.655773723832901</v>
      </c>
      <c r="AE137" s="24">
        <v>0.89703704543831941</v>
      </c>
      <c r="AF137" s="24">
        <v>0.40561351111702482</v>
      </c>
      <c r="AG137" s="24">
        <v>0.421532060231814</v>
      </c>
      <c r="AH137" s="24">
        <v>2.229031391480893</v>
      </c>
      <c r="AI137" s="24">
        <v>0</v>
      </c>
      <c r="AJ137" s="24">
        <v>15.024716098655263</v>
      </c>
      <c r="AK137" s="24">
        <v>0.74221189804032139</v>
      </c>
      <c r="AL137" s="24">
        <v>1.8172838463845146E-3</v>
      </c>
      <c r="AM137" s="24">
        <v>55.699518800143181</v>
      </c>
      <c r="AN137" s="24">
        <v>1.9900703097754986E-4</v>
      </c>
      <c r="AO137" s="24">
        <v>8.0479133546895749E-3</v>
      </c>
      <c r="AP137" s="24">
        <v>15.282973481494118</v>
      </c>
      <c r="AV137" s="11">
        <v>0.1</v>
      </c>
      <c r="AY137" s="11">
        <v>100000</v>
      </c>
      <c r="AZ137" s="12"/>
      <c r="CD137" s="11">
        <v>0</v>
      </c>
    </row>
    <row r="138" spans="1:82" x14ac:dyDescent="0.3">
      <c r="A138" s="3" t="s">
        <v>312</v>
      </c>
      <c r="B138" s="15" t="s">
        <v>305</v>
      </c>
      <c r="C138" s="15" t="s">
        <v>207</v>
      </c>
      <c r="D138" s="30">
        <v>31.556699999999999</v>
      </c>
      <c r="E138" s="30">
        <v>35.224699999999999</v>
      </c>
      <c r="F138" s="15">
        <v>560</v>
      </c>
      <c r="H138" s="16">
        <v>2</v>
      </c>
      <c r="I138" s="16">
        <v>2.5499999999999998</v>
      </c>
      <c r="J138" s="11">
        <v>1</v>
      </c>
      <c r="K138" s="11">
        <v>0</v>
      </c>
      <c r="L138" s="11">
        <v>1700000</v>
      </c>
      <c r="M138" s="11">
        <v>0</v>
      </c>
      <c r="N138" s="11">
        <v>153</v>
      </c>
      <c r="O138" s="11">
        <v>0</v>
      </c>
      <c r="P138" s="11">
        <v>2000</v>
      </c>
      <c r="Q138" s="11">
        <v>0</v>
      </c>
      <c r="R138" s="24">
        <v>0</v>
      </c>
      <c r="S138" s="24">
        <v>1.6732779892115854E-3</v>
      </c>
      <c r="T138" s="24">
        <v>1.7989917086484564E-2</v>
      </c>
      <c r="U138" s="24">
        <v>1.2995902966872102E-2</v>
      </c>
      <c r="V138" s="24">
        <v>1.9656194937706607E-3</v>
      </c>
      <c r="W138" s="24">
        <v>0.29871121877840628</v>
      </c>
      <c r="X138" s="24">
        <v>55.369076810252359</v>
      </c>
      <c r="Y138" s="24">
        <v>3.9354410635288207E-3</v>
      </c>
      <c r="Z138" s="24">
        <v>4.7510109851755314E-3</v>
      </c>
      <c r="AA138" s="24">
        <v>0</v>
      </c>
      <c r="AB138" s="24">
        <v>0</v>
      </c>
      <c r="AC138" s="24">
        <v>43.780277022829139</v>
      </c>
      <c r="AD138" s="19">
        <v>7.2505792944233445</v>
      </c>
      <c r="AE138" s="24">
        <v>0.14790651368666663</v>
      </c>
      <c r="AF138" s="24">
        <v>0.11732809838942722</v>
      </c>
      <c r="AG138" s="24">
        <v>0.12193347421054855</v>
      </c>
      <c r="AH138" s="24">
        <v>2.3954294879684368E-2</v>
      </c>
      <c r="AI138" s="24">
        <v>0</v>
      </c>
      <c r="AJ138" s="24">
        <v>0.23610571930299018</v>
      </c>
      <c r="AK138" s="24">
        <v>9.6617858108274973E-2</v>
      </c>
      <c r="AL138" s="24">
        <v>1.0349449790576365E-3</v>
      </c>
      <c r="AM138" s="24">
        <v>55.679183613003836</v>
      </c>
      <c r="AN138" s="24">
        <v>0</v>
      </c>
      <c r="AO138" s="24">
        <v>1.7086916137579022E-3</v>
      </c>
      <c r="AP138" s="24">
        <v>7.1466715170070287</v>
      </c>
      <c r="AV138" s="11">
        <v>0.1</v>
      </c>
      <c r="AY138" s="11">
        <v>30000</v>
      </c>
      <c r="AZ138" s="12"/>
      <c r="CD138" s="11">
        <v>0</v>
      </c>
    </row>
    <row r="139" spans="1:82" x14ac:dyDescent="0.3">
      <c r="A139" s="3" t="s">
        <v>312</v>
      </c>
      <c r="B139" s="15" t="s">
        <v>305</v>
      </c>
      <c r="C139" s="15" t="s">
        <v>208</v>
      </c>
      <c r="D139" s="30">
        <v>31.5564</v>
      </c>
      <c r="E139" s="30">
        <v>35.2241</v>
      </c>
      <c r="F139" s="15">
        <v>544</v>
      </c>
      <c r="H139" s="10">
        <v>2</v>
      </c>
      <c r="I139" s="16">
        <v>2.5499999999999998</v>
      </c>
      <c r="J139" s="11">
        <v>1</v>
      </c>
      <c r="K139" s="11">
        <v>0</v>
      </c>
      <c r="L139" s="11">
        <v>2280000</v>
      </c>
      <c r="M139" s="11">
        <v>0</v>
      </c>
      <c r="N139" s="11">
        <v>153</v>
      </c>
      <c r="O139" s="11">
        <v>0</v>
      </c>
      <c r="P139" s="11">
        <v>2000</v>
      </c>
      <c r="Q139" s="11">
        <v>0</v>
      </c>
      <c r="R139" s="24">
        <v>0</v>
      </c>
      <c r="S139" s="24">
        <v>5.665188555313991E-4</v>
      </c>
      <c r="T139" s="24">
        <v>8.9081129316123161E-3</v>
      </c>
      <c r="U139" s="24">
        <v>1.4129341165594594E-2</v>
      </c>
      <c r="V139" s="24">
        <v>1.6253326491165233E-3</v>
      </c>
      <c r="W139" s="24">
        <v>0.32831941907227574</v>
      </c>
      <c r="X139" s="24">
        <v>55.622763698057106</v>
      </c>
      <c r="Y139" s="24">
        <v>7.1467275326209945E-3</v>
      </c>
      <c r="Z139" s="24">
        <v>2.2945753606357566E-3</v>
      </c>
      <c r="AA139" s="24">
        <v>0</v>
      </c>
      <c r="AB139" s="24">
        <v>0</v>
      </c>
      <c r="AC139" s="24">
        <v>44.011702945554376</v>
      </c>
      <c r="AD139" s="19">
        <v>10.040310575970903</v>
      </c>
      <c r="AE139" s="24">
        <v>8.0458463270978706E-2</v>
      </c>
      <c r="AF139" s="24">
        <v>4.029582927583808E-2</v>
      </c>
      <c r="AG139" s="24">
        <v>4.1743682018929543E-2</v>
      </c>
      <c r="AH139" s="24">
        <v>0.77722662033123158</v>
      </c>
      <c r="AI139" s="24">
        <v>0</v>
      </c>
      <c r="AJ139" s="24">
        <v>0.19556316243281083</v>
      </c>
      <c r="AK139" s="24">
        <v>0.24422589322331578</v>
      </c>
      <c r="AL139" s="24">
        <v>1.0105306025317399E-4</v>
      </c>
      <c r="AM139" s="24">
        <v>55.642188531444425</v>
      </c>
      <c r="AN139" s="24">
        <v>1.7866451541315238E-5</v>
      </c>
      <c r="AO139" s="24">
        <v>3.3461686346914657E-3</v>
      </c>
      <c r="AP139" s="24">
        <v>9.9760718598995108</v>
      </c>
      <c r="AV139" s="11">
        <v>0.1</v>
      </c>
      <c r="AY139" s="11">
        <v>40000</v>
      </c>
      <c r="AZ139" s="12"/>
      <c r="CD139" s="11">
        <v>0</v>
      </c>
    </row>
    <row r="140" spans="1:82" x14ac:dyDescent="0.3">
      <c r="A140" s="3" t="s">
        <v>312</v>
      </c>
      <c r="B140" s="15" t="s">
        <v>305</v>
      </c>
      <c r="C140" s="15" t="s">
        <v>209</v>
      </c>
      <c r="D140" s="30">
        <v>31.5562</v>
      </c>
      <c r="E140" s="30">
        <v>35.223700000000001</v>
      </c>
      <c r="F140" s="15">
        <v>513</v>
      </c>
      <c r="H140" s="16">
        <v>2.5</v>
      </c>
      <c r="I140" s="16">
        <v>2.5499999999999998</v>
      </c>
      <c r="J140" s="11">
        <v>1</v>
      </c>
      <c r="K140" s="11">
        <v>0</v>
      </c>
      <c r="L140" s="11">
        <v>1300000</v>
      </c>
      <c r="M140" s="11">
        <v>0</v>
      </c>
      <c r="N140" s="11">
        <v>153</v>
      </c>
      <c r="O140" s="11">
        <v>0</v>
      </c>
      <c r="P140" s="11">
        <v>2000</v>
      </c>
      <c r="Q140" s="11">
        <v>0</v>
      </c>
      <c r="R140" s="24">
        <v>0</v>
      </c>
      <c r="S140" s="24">
        <v>1.3129309115041711E-2</v>
      </c>
      <c r="T140" s="24">
        <v>9.267128679116618E-2</v>
      </c>
      <c r="U140" s="24">
        <v>8.6142650955301284E-2</v>
      </c>
      <c r="V140" s="24">
        <v>4.1485850977740941E-3</v>
      </c>
      <c r="W140" s="24">
        <v>17.066034471805349</v>
      </c>
      <c r="X140" s="24">
        <v>35.212680587782032</v>
      </c>
      <c r="Y140" s="24">
        <v>2.7731623695272059E-2</v>
      </c>
      <c r="Z140" s="24">
        <v>3.7051714628384115E-2</v>
      </c>
      <c r="AA140" s="24">
        <v>0</v>
      </c>
      <c r="AB140" s="24">
        <v>0</v>
      </c>
      <c r="AC140" s="24">
        <v>46.270289744953416</v>
      </c>
      <c r="AD140" s="19">
        <v>32.022431421751321</v>
      </c>
      <c r="AE140" s="24">
        <v>1.3326413931109196</v>
      </c>
      <c r="AF140" s="24">
        <v>0.13263055315664579</v>
      </c>
      <c r="AG140" s="24">
        <v>0.13725488327137397</v>
      </c>
      <c r="AH140" s="24">
        <v>2.2526813907794621</v>
      </c>
      <c r="AI140" s="24">
        <v>0</v>
      </c>
      <c r="AJ140" s="24">
        <v>2.4591641072311834</v>
      </c>
      <c r="AK140" s="24">
        <v>0.62100954435754574</v>
      </c>
      <c r="AL140" s="24">
        <v>2.681971553892713E-3</v>
      </c>
      <c r="AM140" s="24">
        <v>35.731885149019178</v>
      </c>
      <c r="AN140" s="24">
        <v>4.8534686322626385E-4</v>
      </c>
      <c r="AO140" s="24">
        <v>8.6918529167259954E-3</v>
      </c>
      <c r="AP140" s="24">
        <v>31.239443379207827</v>
      </c>
      <c r="AV140" s="11">
        <v>0.1</v>
      </c>
      <c r="AY140" s="11">
        <v>30000</v>
      </c>
      <c r="AZ140" s="12"/>
      <c r="CD140" s="11">
        <v>0</v>
      </c>
    </row>
    <row r="141" spans="1:82" x14ac:dyDescent="0.3">
      <c r="A141" s="3" t="s">
        <v>312</v>
      </c>
      <c r="B141" s="15" t="s">
        <v>306</v>
      </c>
      <c r="C141" s="15" t="s">
        <v>219</v>
      </c>
      <c r="D141" s="30">
        <v>31.5533</v>
      </c>
      <c r="E141" s="30">
        <v>35.2331</v>
      </c>
      <c r="F141" s="15">
        <v>501</v>
      </c>
      <c r="H141" s="16">
        <v>1</v>
      </c>
      <c r="I141" s="16">
        <v>2.5499999999999998</v>
      </c>
      <c r="J141" s="11">
        <v>1</v>
      </c>
      <c r="K141" s="11">
        <v>0</v>
      </c>
      <c r="L141" s="11">
        <v>2840000</v>
      </c>
      <c r="M141" s="11">
        <v>0</v>
      </c>
      <c r="N141" s="11">
        <v>153</v>
      </c>
      <c r="O141" s="11">
        <v>0</v>
      </c>
      <c r="P141" s="11">
        <v>2000</v>
      </c>
      <c r="Q141" s="11">
        <v>0</v>
      </c>
      <c r="R141" s="24">
        <v>0</v>
      </c>
      <c r="S141" s="24">
        <v>1.3279697830842345E-2</v>
      </c>
      <c r="T141" s="24">
        <v>9.9997566941575522E-2</v>
      </c>
      <c r="U141" s="24">
        <v>9.1987778435093009E-2</v>
      </c>
      <c r="V141" s="24">
        <v>9.0718241480580702E-3</v>
      </c>
      <c r="W141" s="24">
        <v>18.244403875707608</v>
      </c>
      <c r="X141" s="24">
        <v>33.623009583835859</v>
      </c>
      <c r="Y141" s="24">
        <v>1.8096270795265434E-2</v>
      </c>
      <c r="Z141" s="24">
        <v>4.8943689974650248E-2</v>
      </c>
      <c r="AA141" s="24">
        <v>0</v>
      </c>
      <c r="AB141" s="24">
        <v>0</v>
      </c>
      <c r="AC141" s="24">
        <v>46.30941208139258</v>
      </c>
      <c r="AD141" s="19">
        <v>10.439581138543874</v>
      </c>
      <c r="AE141" s="24">
        <v>1.8472519416781692</v>
      </c>
      <c r="AF141" s="24">
        <v>0.213364385029952</v>
      </c>
      <c r="AG141" s="24">
        <v>0.21490824781313803</v>
      </c>
      <c r="AH141" s="24">
        <v>1.029222811172765</v>
      </c>
      <c r="AI141" s="24">
        <v>0</v>
      </c>
      <c r="AJ141" s="24">
        <v>0.84321433962813341</v>
      </c>
      <c r="AK141" s="24">
        <v>2.1817985255072254</v>
      </c>
      <c r="AL141" s="24">
        <v>2.1384168388029787E-3</v>
      </c>
      <c r="AM141" s="24">
        <v>55.663689384503911</v>
      </c>
      <c r="AN141" s="24">
        <v>1.0339477716932323E-4</v>
      </c>
      <c r="AO141" s="24">
        <v>5.4279874597609884E-3</v>
      </c>
      <c r="AP141" s="24">
        <v>10.098736106744527</v>
      </c>
      <c r="AV141" s="11">
        <v>0.1</v>
      </c>
      <c r="AY141" s="11">
        <v>60000</v>
      </c>
      <c r="AZ141" s="12"/>
      <c r="CD141" s="11">
        <v>0</v>
      </c>
    </row>
    <row r="142" spans="1:82" x14ac:dyDescent="0.3">
      <c r="A142" s="3" t="s">
        <v>312</v>
      </c>
      <c r="B142" s="15" t="s">
        <v>306</v>
      </c>
      <c r="C142" s="15" t="s">
        <v>192</v>
      </c>
      <c r="D142" s="30">
        <v>31.464400000000001</v>
      </c>
      <c r="E142" s="30">
        <v>35.377099999999999</v>
      </c>
      <c r="F142" s="15">
        <v>182</v>
      </c>
      <c r="H142" s="16">
        <v>3.5</v>
      </c>
      <c r="I142" s="16">
        <v>2.5499999999999998</v>
      </c>
      <c r="J142" s="11">
        <v>1</v>
      </c>
      <c r="K142" s="11">
        <v>0</v>
      </c>
      <c r="L142" s="11">
        <v>4900000</v>
      </c>
      <c r="M142" s="11">
        <v>0</v>
      </c>
      <c r="N142" s="11">
        <v>153</v>
      </c>
      <c r="O142" s="11">
        <v>0</v>
      </c>
      <c r="P142" s="11">
        <v>2000</v>
      </c>
      <c r="Q142" s="11">
        <v>0</v>
      </c>
      <c r="R142" s="24">
        <v>0</v>
      </c>
      <c r="S142" s="24">
        <v>8.5987090583992259E-3</v>
      </c>
      <c r="T142" s="24">
        <v>7.7701190183134275E-2</v>
      </c>
      <c r="U142" s="24">
        <v>5.1032598398157075E-2</v>
      </c>
      <c r="V142" s="24">
        <v>7.8522468552284254E-4</v>
      </c>
      <c r="W142" s="24">
        <v>0.30764778548161842</v>
      </c>
      <c r="X142" s="24">
        <v>54.971992768826148</v>
      </c>
      <c r="Y142" s="24">
        <v>1.7543842179316965E-2</v>
      </c>
      <c r="Z142" s="24">
        <v>2.3198177087704538E-2</v>
      </c>
      <c r="AA142" s="24">
        <v>0</v>
      </c>
      <c r="AB142" s="24">
        <v>0</v>
      </c>
      <c r="AC142" s="24">
        <v>43.478400432414439</v>
      </c>
      <c r="AD142" s="19">
        <v>96.047015864886674</v>
      </c>
      <c r="AE142" s="24">
        <v>0.78170614526811</v>
      </c>
      <c r="AF142" s="24">
        <v>0.2053247039349031</v>
      </c>
      <c r="AG142" s="24">
        <v>0.35659545848427732</v>
      </c>
      <c r="AH142" s="24">
        <v>2.1576126194642149</v>
      </c>
      <c r="AI142" s="24">
        <v>0</v>
      </c>
      <c r="AJ142" s="24">
        <v>20.991759672450648</v>
      </c>
      <c r="AK142" s="24">
        <v>0.47926330505320969</v>
      </c>
      <c r="AL142" s="24">
        <v>2.6855970809412694E-3</v>
      </c>
      <c r="AM142" s="24">
        <v>34.722348135060024</v>
      </c>
      <c r="AN142" s="24">
        <v>1.5955750158047082E-4</v>
      </c>
      <c r="AO142" s="24">
        <v>9.106120980554527E-3</v>
      </c>
      <c r="AP142" s="24">
        <v>94.863827988290282</v>
      </c>
      <c r="AV142" s="11">
        <v>0.1</v>
      </c>
      <c r="AY142" s="11">
        <v>100000</v>
      </c>
      <c r="AZ142" s="12"/>
      <c r="CD142" s="11">
        <v>0</v>
      </c>
    </row>
    <row r="143" spans="1:82" x14ac:dyDescent="0.3">
      <c r="A143" s="3" t="s">
        <v>312</v>
      </c>
      <c r="B143" s="15" t="s">
        <v>306</v>
      </c>
      <c r="C143" s="15" t="s">
        <v>193</v>
      </c>
      <c r="D143" s="30">
        <v>31.4648</v>
      </c>
      <c r="E143" s="30">
        <v>35.3765</v>
      </c>
      <c r="F143" s="15">
        <v>172</v>
      </c>
      <c r="H143" s="10">
        <v>6</v>
      </c>
      <c r="I143" s="16">
        <v>2.5499999999999998</v>
      </c>
      <c r="J143" s="11">
        <v>1</v>
      </c>
      <c r="K143" s="11">
        <v>0</v>
      </c>
      <c r="L143" s="11">
        <v>3970000.0000000005</v>
      </c>
      <c r="M143" s="11">
        <v>0</v>
      </c>
      <c r="N143" s="11">
        <v>153</v>
      </c>
      <c r="O143" s="11">
        <v>0</v>
      </c>
      <c r="P143" s="11">
        <v>2000</v>
      </c>
      <c r="Q143" s="11">
        <v>0</v>
      </c>
      <c r="R143" s="24">
        <v>0</v>
      </c>
      <c r="S143" s="24">
        <v>2.355076980972069E-3</v>
      </c>
      <c r="T143" s="24">
        <v>4.4226227134701153E-2</v>
      </c>
      <c r="U143" s="24">
        <v>2.4679406357016924E-2</v>
      </c>
      <c r="V143" s="24">
        <v>1.8593691867972218E-3</v>
      </c>
      <c r="W143" s="24">
        <v>18.100089790108516</v>
      </c>
      <c r="X143" s="24">
        <v>34.579340871092171</v>
      </c>
      <c r="Y143" s="24">
        <v>2.0273008406631553E-2</v>
      </c>
      <c r="Z143" s="24">
        <v>1.8523642942693305E-2</v>
      </c>
      <c r="AA143" s="24">
        <v>0</v>
      </c>
      <c r="AB143" s="24">
        <v>0</v>
      </c>
      <c r="AC143" s="24">
        <v>46.902366289499618</v>
      </c>
      <c r="AD143" s="19">
        <v>51.984567746773948</v>
      </c>
      <c r="AE143" s="24">
        <v>0.37422527444129344</v>
      </c>
      <c r="AF143" s="24">
        <v>3.7347639374367241E-2</v>
      </c>
      <c r="AG143" s="24">
        <v>3.8771134943600002E-2</v>
      </c>
      <c r="AH143" s="24">
        <v>1.3651508434981445</v>
      </c>
      <c r="AI143" s="24">
        <v>0</v>
      </c>
      <c r="AJ143" s="24">
        <v>2.9086812208265633</v>
      </c>
      <c r="AK143" s="24">
        <v>0.13184944325950415</v>
      </c>
      <c r="AL143" s="24">
        <v>5.3949662384315279E-4</v>
      </c>
      <c r="AM143" s="24">
        <v>53.25649531390745</v>
      </c>
      <c r="AN143" s="24">
        <v>1.8918230585541007E-4</v>
      </c>
      <c r="AO143" s="24">
        <v>1.3064486811917145E-2</v>
      </c>
      <c r="AP143" s="24">
        <v>51.556115863819542</v>
      </c>
      <c r="AV143" s="11">
        <v>0.1</v>
      </c>
      <c r="AY143" s="11">
        <v>80000</v>
      </c>
      <c r="AZ143" s="12"/>
      <c r="CD143" s="11">
        <v>0</v>
      </c>
    </row>
    <row r="144" spans="1:82" x14ac:dyDescent="0.3">
      <c r="A144" s="3" t="s">
        <v>312</v>
      </c>
      <c r="B144" s="15" t="s">
        <v>306</v>
      </c>
      <c r="C144" s="15" t="s">
        <v>194</v>
      </c>
      <c r="D144" s="30">
        <v>31.465</v>
      </c>
      <c r="E144" s="30">
        <v>35.376600000000003</v>
      </c>
      <c r="F144" s="15">
        <v>173</v>
      </c>
      <c r="H144" s="16">
        <v>8</v>
      </c>
      <c r="I144" s="16">
        <v>2.5499999999999998</v>
      </c>
      <c r="J144" s="11">
        <v>1</v>
      </c>
      <c r="K144" s="11">
        <v>0</v>
      </c>
      <c r="L144" s="11">
        <v>3460000</v>
      </c>
      <c r="M144" s="11">
        <v>0</v>
      </c>
      <c r="N144" s="11">
        <v>153</v>
      </c>
      <c r="O144" s="11">
        <v>0</v>
      </c>
      <c r="P144" s="11">
        <v>2000</v>
      </c>
      <c r="Q144" s="11">
        <v>0</v>
      </c>
      <c r="R144" s="24">
        <v>0</v>
      </c>
      <c r="S144" s="24">
        <v>1.8559688086001549E-3</v>
      </c>
      <c r="T144" s="24">
        <v>2.7240601299765216E-2</v>
      </c>
      <c r="U144" s="24">
        <v>2.1849453664726109E-2</v>
      </c>
      <c r="V144" s="24">
        <v>1.348676451480318E-3</v>
      </c>
      <c r="W144" s="24">
        <v>2.352692911084191</v>
      </c>
      <c r="X144" s="24">
        <v>53.080613892711177</v>
      </c>
      <c r="Y144" s="24">
        <v>1.9500866915267943E-2</v>
      </c>
      <c r="Z144" s="24">
        <v>1.0053282954517856E-2</v>
      </c>
      <c r="AA144" s="24">
        <v>0</v>
      </c>
      <c r="AB144" s="24">
        <v>0</v>
      </c>
      <c r="AC144" s="24">
        <v>44.227098151893074</v>
      </c>
      <c r="AD144" s="19">
        <v>50.341462008874231</v>
      </c>
      <c r="AE144" s="24">
        <v>0.24406619312439867</v>
      </c>
      <c r="AF144" s="24">
        <v>6.6560872366502696E-2</v>
      </c>
      <c r="AG144" s="24">
        <v>6.8855535461564046E-2</v>
      </c>
      <c r="AH144" s="24">
        <v>1.2123589215514678</v>
      </c>
      <c r="AI144" s="24">
        <v>0</v>
      </c>
      <c r="AJ144" s="24">
        <v>3.7364302916295165</v>
      </c>
      <c r="AK144" s="24">
        <v>0.9388252898392706</v>
      </c>
      <c r="AL144" s="24">
        <v>3.2805174626093967E-3</v>
      </c>
      <c r="AM144" s="24">
        <v>34.93151154302366</v>
      </c>
      <c r="AN144" s="24">
        <v>4.2102686479800655E-4</v>
      </c>
      <c r="AO144" s="24">
        <v>3.1781681205773508E-2</v>
      </c>
      <c r="AP144" s="24">
        <v>49.668500219527822</v>
      </c>
      <c r="AV144" s="11">
        <v>0.1</v>
      </c>
      <c r="AY144" s="11">
        <v>70000</v>
      </c>
      <c r="AZ144" s="12"/>
      <c r="CD144" s="11">
        <v>0</v>
      </c>
    </row>
    <row r="145" spans="1:82" x14ac:dyDescent="0.3">
      <c r="A145" s="3" t="s">
        <v>312</v>
      </c>
      <c r="B145" s="15" t="s">
        <v>306</v>
      </c>
      <c r="C145" s="15" t="s">
        <v>220</v>
      </c>
      <c r="D145" s="30">
        <v>31.4436</v>
      </c>
      <c r="E145" s="30">
        <v>35.366100000000003</v>
      </c>
      <c r="F145" s="15">
        <v>218</v>
      </c>
      <c r="H145" s="10">
        <v>2</v>
      </c>
      <c r="I145" s="16">
        <v>2.5499999999999998</v>
      </c>
      <c r="J145" s="11">
        <v>1</v>
      </c>
      <c r="K145" s="11">
        <v>0</v>
      </c>
      <c r="L145" s="11">
        <v>4360000</v>
      </c>
      <c r="M145" s="11">
        <v>0</v>
      </c>
      <c r="N145" s="11">
        <v>153</v>
      </c>
      <c r="O145" s="11">
        <v>0</v>
      </c>
      <c r="P145" s="11">
        <v>2000</v>
      </c>
      <c r="Q145" s="11">
        <v>0</v>
      </c>
      <c r="R145" s="24">
        <v>0</v>
      </c>
      <c r="S145" s="24">
        <v>5.3628826042495916E-3</v>
      </c>
      <c r="T145" s="24">
        <v>5.377902990217942E-2</v>
      </c>
      <c r="U145" s="24">
        <v>4.2783374663084149E-2</v>
      </c>
      <c r="V145" s="24">
        <v>7.4516343605848774E-3</v>
      </c>
      <c r="W145" s="24">
        <v>17.838524054560772</v>
      </c>
      <c r="X145" s="24">
        <v>34.649788837372988</v>
      </c>
      <c r="Y145" s="24">
        <v>3.2454885000489812E-2</v>
      </c>
      <c r="Z145" s="24">
        <v>2.2669934772381748E-2</v>
      </c>
      <c r="AA145" s="24">
        <v>0</v>
      </c>
      <c r="AB145" s="24">
        <v>0</v>
      </c>
      <c r="AC145" s="24">
        <v>46.672040250243676</v>
      </c>
      <c r="AD145" s="19">
        <v>41.805952679487802</v>
      </c>
      <c r="AE145" s="24">
        <v>0.61142597807480281</v>
      </c>
      <c r="AF145" s="24">
        <v>0.23914648088682972</v>
      </c>
      <c r="AG145" s="24">
        <v>0.30988541963524391</v>
      </c>
      <c r="AH145" s="24">
        <v>3.9457680197401386</v>
      </c>
      <c r="AI145" s="24">
        <v>0</v>
      </c>
      <c r="AJ145" s="24">
        <v>16.658358450171079</v>
      </c>
      <c r="AK145" s="24">
        <v>1.0611131978338377</v>
      </c>
      <c r="AL145" s="24">
        <v>1.037120395559454E-3</v>
      </c>
      <c r="AM145" s="24">
        <v>34.233279614778539</v>
      </c>
      <c r="AN145" s="24">
        <v>2.0774413165204129E-4</v>
      </c>
      <c r="AO145" s="24">
        <v>8.0592914533820694E-3</v>
      </c>
      <c r="AP145" s="24">
        <v>41.529864406739691</v>
      </c>
      <c r="AV145" s="11">
        <v>0.1</v>
      </c>
      <c r="AY145" s="11">
        <v>100000</v>
      </c>
      <c r="AZ145" s="12"/>
      <c r="CD145" s="11">
        <v>0</v>
      </c>
    </row>
    <row r="146" spans="1:82" x14ac:dyDescent="0.3">
      <c r="A146" s="3" t="s">
        <v>312</v>
      </c>
      <c r="B146" s="15" t="s">
        <v>306</v>
      </c>
      <c r="C146" s="15" t="s">
        <v>221</v>
      </c>
      <c r="D146" s="30">
        <v>31.444299999999998</v>
      </c>
      <c r="E146" s="30">
        <v>35.365900000000003</v>
      </c>
      <c r="F146" s="15">
        <v>210</v>
      </c>
      <c r="H146" s="16">
        <v>5.5</v>
      </c>
      <c r="I146" s="16">
        <v>2.5499999999999998</v>
      </c>
      <c r="J146" s="11">
        <v>1</v>
      </c>
      <c r="K146" s="11">
        <v>0</v>
      </c>
      <c r="L146" s="11">
        <v>6430000</v>
      </c>
      <c r="M146" s="11">
        <v>0</v>
      </c>
      <c r="N146" s="11">
        <v>153</v>
      </c>
      <c r="O146" s="11">
        <v>0</v>
      </c>
      <c r="P146" s="11">
        <v>2000</v>
      </c>
      <c r="Q146" s="11">
        <v>0</v>
      </c>
      <c r="R146" s="24">
        <v>0</v>
      </c>
      <c r="S146" s="24">
        <v>1.8132823373112864E-3</v>
      </c>
      <c r="T146" s="24">
        <v>2.5488160596587831E-2</v>
      </c>
      <c r="U146" s="24">
        <v>1.8510373486088343E-2</v>
      </c>
      <c r="V146" s="24">
        <v>5.3550064947213271E-3</v>
      </c>
      <c r="W146" s="24">
        <v>18.551364392793943</v>
      </c>
      <c r="X146" s="24">
        <v>34.157625843826033</v>
      </c>
      <c r="Y146" s="24">
        <v>1.3050677074273501E-2</v>
      </c>
      <c r="Z146" s="24">
        <v>1.0313744239721385E-2</v>
      </c>
      <c r="AA146" s="24">
        <v>0</v>
      </c>
      <c r="AB146" s="24">
        <v>0</v>
      </c>
      <c r="AC146" s="24">
        <v>47.064165843674033</v>
      </c>
      <c r="AD146" s="19">
        <v>28.658660538776097</v>
      </c>
      <c r="AE146" s="24">
        <v>0.20104008723598835</v>
      </c>
      <c r="AF146" s="24">
        <v>0.11257401012326801</v>
      </c>
      <c r="AG146" s="24">
        <v>0.11600567277462691</v>
      </c>
      <c r="AH146" s="24">
        <v>0.5808251644552469</v>
      </c>
      <c r="AI146" s="24">
        <v>0</v>
      </c>
      <c r="AJ146" s="24">
        <v>3.6443074997110578</v>
      </c>
      <c r="AK146" s="24">
        <v>0.39112669851013443</v>
      </c>
      <c r="AL146" s="24">
        <v>1.4806419727296826E-3</v>
      </c>
      <c r="AM146" s="24">
        <v>55.50121852367765</v>
      </c>
      <c r="AN146" s="24">
        <v>1.7751007296777177E-4</v>
      </c>
      <c r="AO146" s="24">
        <v>7.6410344515144548E-3</v>
      </c>
      <c r="AP146" s="24">
        <v>28.176670383588508</v>
      </c>
      <c r="AV146" s="11">
        <v>0.1</v>
      </c>
      <c r="AY146" s="11">
        <v>120000</v>
      </c>
      <c r="AZ146" s="12"/>
      <c r="CD146" s="11">
        <v>0</v>
      </c>
    </row>
    <row r="147" spans="1:82" x14ac:dyDescent="0.3">
      <c r="A147" s="3" t="s">
        <v>312</v>
      </c>
      <c r="B147" s="15" t="s">
        <v>306</v>
      </c>
      <c r="C147" s="15" t="s">
        <v>222</v>
      </c>
      <c r="D147" s="30">
        <v>31.471900000000002</v>
      </c>
      <c r="E147" s="30">
        <v>35.291800000000002</v>
      </c>
      <c r="F147" s="15">
        <v>338</v>
      </c>
      <c r="H147" s="16">
        <v>5.5</v>
      </c>
      <c r="I147" s="16">
        <v>2.5499999999999998</v>
      </c>
      <c r="J147" s="11">
        <v>1</v>
      </c>
      <c r="K147" s="11">
        <v>0</v>
      </c>
      <c r="L147" s="11">
        <v>1960000.0000000002</v>
      </c>
      <c r="M147" s="11">
        <v>0</v>
      </c>
      <c r="N147" s="11">
        <v>153</v>
      </c>
      <c r="O147" s="11">
        <v>0</v>
      </c>
      <c r="P147" s="11">
        <v>2000</v>
      </c>
      <c r="Q147" s="11">
        <v>0</v>
      </c>
      <c r="R147" s="24">
        <v>0</v>
      </c>
      <c r="S147" s="24">
        <v>5.9469903646063495E-3</v>
      </c>
      <c r="T147" s="24">
        <v>5.2065428359572299E-2</v>
      </c>
      <c r="U147" s="24">
        <v>8.0549086620525914E-2</v>
      </c>
      <c r="V147" s="24">
        <v>2.469374146934497E-3</v>
      </c>
      <c r="W147" s="24">
        <v>0.451525475313652</v>
      </c>
      <c r="X147" s="24">
        <v>54.969879854472651</v>
      </c>
      <c r="Y147" s="24">
        <v>9.6410906598771214E-3</v>
      </c>
      <c r="Z147" s="24">
        <v>1.2764499284642544E-2</v>
      </c>
      <c r="AA147" s="24">
        <v>0</v>
      </c>
      <c r="AB147" s="24">
        <v>0</v>
      </c>
      <c r="AC147" s="24">
        <v>43.633848052728965</v>
      </c>
      <c r="AD147" s="19">
        <v>39.924143958541954</v>
      </c>
      <c r="AE147" s="24">
        <v>0.61297029574438422</v>
      </c>
      <c r="AF147" s="24">
        <v>7.568570161807002E-2</v>
      </c>
      <c r="AG147" s="24">
        <v>0.11600097923218734</v>
      </c>
      <c r="AH147" s="24">
        <v>1.1628030894633989</v>
      </c>
      <c r="AI147" s="24">
        <v>0</v>
      </c>
      <c r="AJ147" s="24">
        <v>5.8971985135223992</v>
      </c>
      <c r="AK147" s="24">
        <v>0.32904902666750097</v>
      </c>
      <c r="AL147" s="24">
        <v>6.607516744794188E-3</v>
      </c>
      <c r="AM147" s="24">
        <v>55.645351930024169</v>
      </c>
      <c r="AN147" s="24">
        <v>1.6200412792400178E-4</v>
      </c>
      <c r="AO147" s="24">
        <v>5.0234694033682798E-3</v>
      </c>
      <c r="AP147" s="24">
        <v>38.678378138756763</v>
      </c>
      <c r="AV147" s="11">
        <v>0.1</v>
      </c>
      <c r="AY147" s="11">
        <v>40000</v>
      </c>
      <c r="AZ147" s="12"/>
      <c r="CD147" s="11">
        <v>0</v>
      </c>
    </row>
    <row r="148" spans="1:82" x14ac:dyDescent="0.3">
      <c r="A148" s="3" t="s">
        <v>312</v>
      </c>
      <c r="B148" s="15" t="s">
        <v>306</v>
      </c>
      <c r="C148" s="15" t="s">
        <v>210</v>
      </c>
      <c r="D148" s="30">
        <v>31.482600000000001</v>
      </c>
      <c r="E148" s="30">
        <v>35.310699999999997</v>
      </c>
      <c r="F148" s="15">
        <v>319</v>
      </c>
      <c r="H148" s="16">
        <v>5</v>
      </c>
      <c r="I148" s="16">
        <v>2.5499999999999998</v>
      </c>
      <c r="J148" s="11">
        <v>1</v>
      </c>
      <c r="K148" s="11">
        <v>0</v>
      </c>
      <c r="L148" s="11">
        <v>4670000</v>
      </c>
      <c r="M148" s="11">
        <v>0</v>
      </c>
      <c r="N148" s="11">
        <v>153</v>
      </c>
      <c r="O148" s="11">
        <v>0</v>
      </c>
      <c r="P148" s="11">
        <v>2000</v>
      </c>
      <c r="Q148" s="11">
        <v>0</v>
      </c>
      <c r="R148" s="24">
        <v>0</v>
      </c>
      <c r="S148" s="24">
        <v>1.3357098744334892E-2</v>
      </c>
      <c r="T148" s="24">
        <v>9.9453151398089898E-2</v>
      </c>
      <c r="U148" s="24">
        <v>4.4950607969827368E-2</v>
      </c>
      <c r="V148" s="24">
        <v>8.0016978745280467E-4</v>
      </c>
      <c r="W148" s="24">
        <v>0.32196356343435106</v>
      </c>
      <c r="X148" s="24">
        <v>54.858684257249237</v>
      </c>
      <c r="Y148" s="24">
        <v>3.1780001008159149E-2</v>
      </c>
      <c r="Z148" s="24">
        <v>3.955909042559267E-2</v>
      </c>
      <c r="AA148" s="24">
        <v>0</v>
      </c>
      <c r="AB148" s="24">
        <v>0</v>
      </c>
      <c r="AC148" s="24">
        <v>43.405106965537456</v>
      </c>
      <c r="AD148" s="19">
        <v>21.402141526292205</v>
      </c>
      <c r="AE148" s="24">
        <v>1.4943254790149421</v>
      </c>
      <c r="AF148" s="24">
        <v>0.40421519566844394</v>
      </c>
      <c r="AG148" s="24">
        <v>0.45475171765269556</v>
      </c>
      <c r="AH148" s="24">
        <v>2.2321643482805276</v>
      </c>
      <c r="AI148" s="24">
        <v>0</v>
      </c>
      <c r="AJ148" s="24">
        <v>40.712929427265173</v>
      </c>
      <c r="AK148" s="24">
        <v>1.2531462072691646</v>
      </c>
      <c r="AL148" s="24">
        <v>2.1078364054036586E-3</v>
      </c>
      <c r="AM148" s="24">
        <v>55.646471837991605</v>
      </c>
      <c r="AN148" s="24">
        <v>9.6928472336025711E-5</v>
      </c>
      <c r="AO148" s="24">
        <v>2.0120587817211402E-3</v>
      </c>
      <c r="AP148" s="24">
        <v>21.195253781360012</v>
      </c>
      <c r="AV148" s="11">
        <v>0.1</v>
      </c>
      <c r="AY148" s="11">
        <v>90000</v>
      </c>
      <c r="AZ148" s="12"/>
      <c r="CD148" s="11">
        <v>0</v>
      </c>
    </row>
    <row r="149" spans="1:82" x14ac:dyDescent="0.3">
      <c r="A149" s="3" t="s">
        <v>312</v>
      </c>
      <c r="B149" s="15" t="s">
        <v>305</v>
      </c>
      <c r="C149" s="15" t="s">
        <v>211</v>
      </c>
      <c r="D149" s="30">
        <v>31.482299999999999</v>
      </c>
      <c r="E149" s="30">
        <v>35.311399999999999</v>
      </c>
      <c r="F149" s="15">
        <v>284</v>
      </c>
      <c r="H149" s="10">
        <v>3</v>
      </c>
      <c r="I149" s="16">
        <v>2.5499999999999998</v>
      </c>
      <c r="J149" s="11">
        <v>1</v>
      </c>
      <c r="K149" s="11">
        <v>0</v>
      </c>
      <c r="L149" s="11">
        <v>1220000</v>
      </c>
      <c r="M149" s="11">
        <v>0</v>
      </c>
      <c r="N149" s="11">
        <v>153</v>
      </c>
      <c r="O149" s="11">
        <v>0</v>
      </c>
      <c r="P149" s="11">
        <v>2000</v>
      </c>
      <c r="Q149" s="11">
        <v>0</v>
      </c>
      <c r="R149" s="24">
        <v>0</v>
      </c>
      <c r="S149" s="24">
        <v>1.2621804188107995E-3</v>
      </c>
      <c r="T149" s="24">
        <v>1.520433277540705E-2</v>
      </c>
      <c r="U149" s="24">
        <v>1.2634332042650572E-2</v>
      </c>
      <c r="V149" s="24">
        <v>1.2669407177191909E-2</v>
      </c>
      <c r="W149" s="24">
        <v>0.32624343335343814</v>
      </c>
      <c r="X149" s="24">
        <v>55.515472573833435</v>
      </c>
      <c r="Y149" s="24">
        <v>1.3121592479073027E-2</v>
      </c>
      <c r="Z149" s="24">
        <v>5.8961266742804655E-3</v>
      </c>
      <c r="AA149" s="24">
        <v>0</v>
      </c>
      <c r="AB149" s="24">
        <v>0</v>
      </c>
      <c r="AC149" s="24">
        <v>43.925233145355506</v>
      </c>
      <c r="AD149" s="19">
        <v>32.844767393764037</v>
      </c>
      <c r="AE149" s="24">
        <v>0.1245125138619854</v>
      </c>
      <c r="AF149" s="24">
        <v>3.0575028344673794E-2</v>
      </c>
      <c r="AG149" s="24">
        <v>3.1467105120360744E-2</v>
      </c>
      <c r="AH149" s="24">
        <v>0.69520135919542436</v>
      </c>
      <c r="AI149" s="24">
        <v>0</v>
      </c>
      <c r="AJ149" s="24">
        <v>3.3581374378977915</v>
      </c>
      <c r="AK149" s="24">
        <v>7.5525720708750549E-2</v>
      </c>
      <c r="AL149" s="24">
        <v>1.2805225990995762E-3</v>
      </c>
      <c r="AM149" s="24">
        <v>55.603055937644648</v>
      </c>
      <c r="AN149" s="24">
        <v>4.9577873072382467E-5</v>
      </c>
      <c r="AO149" s="24">
        <v>2.8196145428842218E-3</v>
      </c>
      <c r="AP149" s="24">
        <v>32.173355021626335</v>
      </c>
      <c r="AV149" s="11">
        <v>0.1</v>
      </c>
      <c r="AY149" s="11">
        <v>20000</v>
      </c>
      <c r="AZ149" s="12"/>
      <c r="CD149" s="11">
        <v>0</v>
      </c>
    </row>
    <row r="150" spans="1:82" x14ac:dyDescent="0.3">
      <c r="A150" s="3" t="s">
        <v>312</v>
      </c>
      <c r="B150" s="15" t="s">
        <v>305</v>
      </c>
      <c r="C150" s="15" t="s">
        <v>212</v>
      </c>
      <c r="D150" s="30">
        <v>31.482399999999998</v>
      </c>
      <c r="E150" s="30">
        <v>35.311799999999998</v>
      </c>
      <c r="F150" s="15">
        <v>241</v>
      </c>
      <c r="H150" s="16">
        <v>2</v>
      </c>
      <c r="I150" s="16">
        <v>2.5499999999999998</v>
      </c>
      <c r="J150" s="11">
        <v>1</v>
      </c>
      <c r="K150" s="11">
        <v>0</v>
      </c>
      <c r="L150" s="11">
        <v>610000</v>
      </c>
      <c r="M150" s="11">
        <v>0</v>
      </c>
      <c r="N150" s="11">
        <v>153</v>
      </c>
      <c r="O150" s="11">
        <v>0</v>
      </c>
      <c r="P150" s="11">
        <v>2000</v>
      </c>
      <c r="Q150" s="11">
        <v>0</v>
      </c>
      <c r="R150" s="24">
        <v>0</v>
      </c>
      <c r="S150" s="24">
        <v>4.3956412795530574E-3</v>
      </c>
      <c r="T150" s="24">
        <v>5.7547721615083786E-2</v>
      </c>
      <c r="U150" s="24">
        <v>3.1739208925843643E-2</v>
      </c>
      <c r="V150" s="24">
        <v>2.2136016781374918E-3</v>
      </c>
      <c r="W150" s="24">
        <v>0.36225809775083595</v>
      </c>
      <c r="X150" s="24">
        <v>55.257477616600191</v>
      </c>
      <c r="Y150" s="24">
        <v>9.6360358577993657E-3</v>
      </c>
      <c r="Z150" s="24">
        <v>1.8513898637486724E-2</v>
      </c>
      <c r="AA150" s="24">
        <v>0</v>
      </c>
      <c r="AB150" s="24">
        <v>0</v>
      </c>
      <c r="AC150" s="24">
        <v>43.762082467467131</v>
      </c>
      <c r="AD150" s="19">
        <v>9.4320878847791931</v>
      </c>
      <c r="AE150" s="24">
        <v>0.53844267579179594</v>
      </c>
      <c r="AF150" s="24">
        <v>7.0070100219791209E-2</v>
      </c>
      <c r="AG150" s="24">
        <v>7.1988236600767003E-2</v>
      </c>
      <c r="AH150" s="24">
        <v>0.32892336085328794</v>
      </c>
      <c r="AI150" s="24">
        <v>0</v>
      </c>
      <c r="AJ150" s="24">
        <v>2.2532563420000375</v>
      </c>
      <c r="AK150" s="24">
        <v>0.3706841605848597</v>
      </c>
      <c r="AL150" s="24">
        <v>1.2401953901932765E-3</v>
      </c>
      <c r="AM150" s="24">
        <v>55.615437556904865</v>
      </c>
      <c r="AN150" s="24">
        <v>3.2063020087061877E-5</v>
      </c>
      <c r="AO150" s="24">
        <v>4.1830657492982213E-3</v>
      </c>
      <c r="AP150" s="24">
        <v>9.2710292727604209</v>
      </c>
      <c r="AV150" s="11">
        <v>0.1</v>
      </c>
      <c r="AY150" s="11">
        <v>10000</v>
      </c>
      <c r="AZ150" s="12"/>
      <c r="CD150" s="11">
        <v>0</v>
      </c>
    </row>
    <row r="151" spans="1:82" x14ac:dyDescent="0.3">
      <c r="A151" s="3" t="s">
        <v>312</v>
      </c>
      <c r="B151" s="15" t="s">
        <v>305</v>
      </c>
      <c r="C151" s="15" t="s">
        <v>213</v>
      </c>
      <c r="D151" s="30">
        <v>31.482500000000002</v>
      </c>
      <c r="E151" s="30">
        <v>35.312199999999997</v>
      </c>
      <c r="F151" s="15">
        <v>220</v>
      </c>
      <c r="H151" s="16">
        <v>2</v>
      </c>
      <c r="I151" s="16">
        <v>2.5499999999999998</v>
      </c>
      <c r="J151" s="11">
        <v>1</v>
      </c>
      <c r="K151" s="11">
        <v>0</v>
      </c>
      <c r="L151" s="11">
        <v>950000</v>
      </c>
      <c r="M151" s="11">
        <v>0</v>
      </c>
      <c r="N151" s="11">
        <v>153</v>
      </c>
      <c r="O151" s="11">
        <v>0</v>
      </c>
      <c r="P151" s="11">
        <v>2000</v>
      </c>
      <c r="Q151" s="11">
        <v>0</v>
      </c>
      <c r="R151" s="24">
        <v>0</v>
      </c>
      <c r="S151" s="24">
        <v>6.5115523016681769E-3</v>
      </c>
      <c r="T151" s="24">
        <v>8.690997926541208E-2</v>
      </c>
      <c r="U151" s="24">
        <v>5.329448226045206E-2</v>
      </c>
      <c r="V151" s="24">
        <v>4.524463741775629E-3</v>
      </c>
      <c r="W151" s="24">
        <v>0.3477206325041664</v>
      </c>
      <c r="X151" s="24">
        <v>55.013528197747391</v>
      </c>
      <c r="Y151" s="24">
        <v>3.0546979787165847E-3</v>
      </c>
      <c r="Z151" s="24">
        <v>1.9162624588307038E-2</v>
      </c>
      <c r="AA151" s="24">
        <v>0</v>
      </c>
      <c r="AB151" s="24">
        <v>0</v>
      </c>
      <c r="AC151" s="24">
        <v>43.554754933102032</v>
      </c>
      <c r="AD151" s="19">
        <v>15.275142734667646</v>
      </c>
      <c r="AE151" s="24">
        <v>0.67917583912880319</v>
      </c>
      <c r="AF151" s="24">
        <v>0.32990302453465753</v>
      </c>
      <c r="AG151" s="24">
        <v>0.33802981797927395</v>
      </c>
      <c r="AH151" s="24">
        <v>0.11040592552463133</v>
      </c>
      <c r="AI151" s="24">
        <v>0</v>
      </c>
      <c r="AJ151" s="24">
        <v>0.98539067520636159</v>
      </c>
      <c r="AK151" s="24">
        <v>0.38254821938736855</v>
      </c>
      <c r="AL151" s="24">
        <v>1.5938799325686756E-3</v>
      </c>
      <c r="AM151" s="24">
        <v>55.625198238584659</v>
      </c>
      <c r="AN151" s="24">
        <v>3.4150171977545977E-5</v>
      </c>
      <c r="AO151" s="24">
        <v>5.9772584614102182E-3</v>
      </c>
      <c r="AP151" s="24">
        <v>15.09729048487484</v>
      </c>
      <c r="AV151" s="11">
        <v>0.1</v>
      </c>
      <c r="AY151" s="11">
        <v>20000</v>
      </c>
      <c r="AZ151" s="12"/>
      <c r="CD151" s="11">
        <v>0</v>
      </c>
    </row>
    <row r="152" spans="1:82" x14ac:dyDescent="0.3">
      <c r="A152" s="3" t="s">
        <v>312</v>
      </c>
      <c r="B152" s="15" t="s">
        <v>305</v>
      </c>
      <c r="C152" s="15" t="s">
        <v>214</v>
      </c>
      <c r="D152" s="30">
        <v>31.482700000000001</v>
      </c>
      <c r="E152" s="30">
        <v>35.3125</v>
      </c>
      <c r="F152" s="15">
        <v>200</v>
      </c>
      <c r="H152" s="10">
        <v>0.5</v>
      </c>
      <c r="I152" s="16">
        <v>2.5499999999999998</v>
      </c>
      <c r="J152" s="11">
        <v>1</v>
      </c>
      <c r="K152" s="11">
        <v>0</v>
      </c>
      <c r="L152" s="11">
        <v>660000</v>
      </c>
      <c r="M152" s="11">
        <v>0</v>
      </c>
      <c r="N152" s="11">
        <v>153</v>
      </c>
      <c r="O152" s="11">
        <v>0</v>
      </c>
      <c r="P152" s="11">
        <v>2000</v>
      </c>
      <c r="Q152" s="11">
        <v>0</v>
      </c>
      <c r="R152" s="24">
        <v>0</v>
      </c>
      <c r="S152" s="24">
        <v>1.9199939705108863E-3</v>
      </c>
      <c r="T152" s="24">
        <v>3.5579399236941811E-2</v>
      </c>
      <c r="U152" s="24">
        <v>3.3692066970374218E-2</v>
      </c>
      <c r="V152" s="24">
        <v>2.0954185023969439E-3</v>
      </c>
      <c r="W152" s="24">
        <v>0.3409168043198898</v>
      </c>
      <c r="X152" s="24">
        <v>55.336951888895534</v>
      </c>
      <c r="Y152" s="24">
        <v>4.9530990505118949E-3</v>
      </c>
      <c r="Z152" s="24">
        <v>1.6887804609779591E-2</v>
      </c>
      <c r="AA152" s="24">
        <v>0</v>
      </c>
      <c r="AB152" s="24">
        <v>0</v>
      </c>
      <c r="AC152" s="24">
        <v>43.801151104220999</v>
      </c>
      <c r="AD152" s="19">
        <v>69.979520213957954</v>
      </c>
      <c r="AE152" s="24">
        <v>0.38708630392450888</v>
      </c>
      <c r="AF152" s="24">
        <v>0.23263305498211881</v>
      </c>
      <c r="AG152" s="24">
        <v>0.20374117644222287</v>
      </c>
      <c r="AH152" s="24">
        <v>0.65800726321205871</v>
      </c>
      <c r="AI152" s="24">
        <v>0</v>
      </c>
      <c r="AJ152" s="24">
        <v>0.8652597243935406</v>
      </c>
      <c r="AK152" s="24">
        <v>0.18797021115453144</v>
      </c>
      <c r="AL152" s="24">
        <v>8.4059815410353084E-3</v>
      </c>
      <c r="AM152" s="24">
        <v>34.909674931892781</v>
      </c>
      <c r="AN152" s="24">
        <v>7.2311837627775377E-4</v>
      </c>
      <c r="AO152" s="24">
        <v>2.0397802677748982E-2</v>
      </c>
      <c r="AP152" s="24">
        <v>68.082065561390465</v>
      </c>
      <c r="AV152" s="11">
        <v>0.1</v>
      </c>
      <c r="AY152" s="11">
        <v>20000</v>
      </c>
      <c r="AZ152" s="12"/>
      <c r="CD152" s="11">
        <v>0</v>
      </c>
    </row>
    <row r="153" spans="1:82" x14ac:dyDescent="0.3">
      <c r="A153" s="3" t="s">
        <v>312</v>
      </c>
      <c r="B153" s="15" t="s">
        <v>304</v>
      </c>
      <c r="C153" s="15" t="s">
        <v>223</v>
      </c>
      <c r="D153" s="31">
        <v>31.6055095</v>
      </c>
      <c r="E153" s="31">
        <v>35.211067</v>
      </c>
      <c r="F153" s="32">
        <v>616</v>
      </c>
      <c r="H153" s="10">
        <v>2</v>
      </c>
      <c r="I153" s="16">
        <v>2.5499999999999998</v>
      </c>
      <c r="J153" s="11">
        <v>1</v>
      </c>
      <c r="K153" s="11">
        <v>0</v>
      </c>
      <c r="L153" s="11">
        <v>1420000</v>
      </c>
      <c r="M153" s="11">
        <v>0</v>
      </c>
      <c r="N153" s="11">
        <v>153</v>
      </c>
      <c r="O153" s="11">
        <v>0</v>
      </c>
      <c r="P153" s="11">
        <v>2000</v>
      </c>
      <c r="Q153" s="11">
        <v>0</v>
      </c>
      <c r="R153" s="24">
        <v>0</v>
      </c>
      <c r="S153" s="24">
        <v>1.6755165486660603E-2</v>
      </c>
      <c r="T153" s="24">
        <v>0.14587639639762465</v>
      </c>
      <c r="U153" s="24">
        <v>0.12907093742788397</v>
      </c>
      <c r="V153" s="24">
        <v>4.4345571064900394E-3</v>
      </c>
      <c r="W153" s="24">
        <v>17.650715788612715</v>
      </c>
      <c r="X153" s="24">
        <v>34.210899733162975</v>
      </c>
      <c r="Y153" s="24">
        <v>4.1776042675468736E-2</v>
      </c>
      <c r="Z153" s="24">
        <v>7.671865298764452E-2</v>
      </c>
      <c r="AA153" s="24">
        <v>0</v>
      </c>
      <c r="AB153" s="24">
        <v>0</v>
      </c>
      <c r="AC153" s="24">
        <v>46.122521087966234</v>
      </c>
      <c r="AD153" s="19">
        <v>19.229102424108003</v>
      </c>
      <c r="AE153" s="24">
        <v>2.4889253799100493</v>
      </c>
      <c r="AF153" s="24">
        <v>0.1913393055466685</v>
      </c>
      <c r="AG153" s="24">
        <v>0.23331313207915197</v>
      </c>
      <c r="AH153" s="24">
        <v>2.4026490734229977</v>
      </c>
      <c r="AI153" s="24">
        <v>0</v>
      </c>
      <c r="AJ153" s="24">
        <v>6.9657512512142308</v>
      </c>
      <c r="AK153" s="24">
        <v>1.6676716338552604</v>
      </c>
      <c r="AL153" s="24">
        <v>3.7689170225060397E-3</v>
      </c>
      <c r="AM153" s="24">
        <v>49.658813715553599</v>
      </c>
      <c r="AN153" s="24">
        <v>3.3236589533925125E-4</v>
      </c>
      <c r="AO153" s="24">
        <v>1.6644305284714112E-2</v>
      </c>
      <c r="AP153" s="24">
        <v>18.65877444370598</v>
      </c>
      <c r="AV153" s="11">
        <v>0.1</v>
      </c>
      <c r="AY153" s="11">
        <v>30000</v>
      </c>
      <c r="AZ153" s="12"/>
      <c r="CD153" s="11">
        <v>0</v>
      </c>
    </row>
    <row r="154" spans="1:82" x14ac:dyDescent="0.3">
      <c r="A154" s="3" t="s">
        <v>312</v>
      </c>
      <c r="B154" s="15" t="s">
        <v>304</v>
      </c>
      <c r="C154" s="15" t="s">
        <v>224</v>
      </c>
      <c r="D154" s="31">
        <v>31.556343500000001</v>
      </c>
      <c r="E154" s="31">
        <v>35.223530099999998</v>
      </c>
      <c r="F154" s="32">
        <v>501</v>
      </c>
      <c r="H154" s="16">
        <v>2</v>
      </c>
      <c r="I154" s="16">
        <v>2.5499999999999998</v>
      </c>
      <c r="J154" s="11">
        <v>1</v>
      </c>
      <c r="K154" s="11">
        <v>0</v>
      </c>
      <c r="L154" s="11">
        <v>1500000</v>
      </c>
      <c r="M154" s="11">
        <v>0</v>
      </c>
      <c r="N154" s="11">
        <v>153</v>
      </c>
      <c r="O154" s="11">
        <v>0</v>
      </c>
      <c r="P154" s="11">
        <v>2000</v>
      </c>
      <c r="Q154" s="11">
        <v>0</v>
      </c>
      <c r="R154" s="24">
        <v>0</v>
      </c>
      <c r="S154" s="24">
        <v>1.52246560249449E-2</v>
      </c>
      <c r="T154" s="24">
        <v>0.13952028194537125</v>
      </c>
      <c r="U154" s="24">
        <v>0.10222586985603101</v>
      </c>
      <c r="V154" s="24">
        <v>7.2657824128893036E-3</v>
      </c>
      <c r="W154" s="24">
        <v>5.326616627887681</v>
      </c>
      <c r="X154" s="24">
        <v>48.665120239232479</v>
      </c>
      <c r="Y154" s="24">
        <v>1.3902520105359029E-2</v>
      </c>
      <c r="Z154" s="24">
        <v>3.1306956911396178E-2</v>
      </c>
      <c r="AA154" s="24">
        <v>0</v>
      </c>
      <c r="AB154" s="24">
        <v>0</v>
      </c>
      <c r="AC154" s="24">
        <v>44.009130046528966</v>
      </c>
      <c r="AD154" s="19">
        <v>17.154809385213184</v>
      </c>
      <c r="AE154" s="24">
        <v>0.90156854198469627</v>
      </c>
      <c r="AF154" s="24">
        <v>0.61104627921647259</v>
      </c>
      <c r="AG154" s="24">
        <v>0.62252642833936467</v>
      </c>
      <c r="AH154" s="24">
        <v>0.71572257447960363</v>
      </c>
      <c r="AI154" s="24">
        <v>0</v>
      </c>
      <c r="AJ154" s="24">
        <v>3.2032953041517604</v>
      </c>
      <c r="AK154" s="24">
        <v>1.0361211185921924</v>
      </c>
      <c r="AL154" s="24">
        <v>4.0900926580209806E-3</v>
      </c>
      <c r="AM154" s="24">
        <v>52.487552710996653</v>
      </c>
      <c r="AN154" s="24">
        <v>2.8213001652682121E-4</v>
      </c>
      <c r="AO154" s="24">
        <v>1.8619581592400236E-2</v>
      </c>
      <c r="AP154" s="24">
        <v>16.572741465087013</v>
      </c>
      <c r="AV154" s="11">
        <v>0.1</v>
      </c>
      <c r="AY154" s="11">
        <v>40000</v>
      </c>
      <c r="AZ154" s="12"/>
      <c r="CD154" s="11">
        <v>0</v>
      </c>
    </row>
    <row r="155" spans="1:82" x14ac:dyDescent="0.3">
      <c r="A155" s="3" t="s">
        <v>312</v>
      </c>
      <c r="B155" s="15" t="s">
        <v>304</v>
      </c>
      <c r="C155" s="15" t="s">
        <v>225</v>
      </c>
      <c r="D155" s="31">
        <v>31.475996200000001</v>
      </c>
      <c r="E155" s="31">
        <v>35.363623400000002</v>
      </c>
      <c r="F155" s="32">
        <v>180</v>
      </c>
      <c r="H155" s="16">
        <v>2</v>
      </c>
      <c r="I155" s="16">
        <v>2.5499999999999998</v>
      </c>
      <c r="J155" s="11">
        <v>1</v>
      </c>
      <c r="K155" s="11">
        <v>0</v>
      </c>
      <c r="L155" s="11">
        <v>1080000</v>
      </c>
      <c r="M155" s="11">
        <v>0</v>
      </c>
      <c r="N155" s="11">
        <v>153</v>
      </c>
      <c r="O155" s="11">
        <v>0</v>
      </c>
      <c r="P155" s="11">
        <v>2000</v>
      </c>
      <c r="Q155" s="11">
        <v>0</v>
      </c>
      <c r="R155" s="24">
        <v>0</v>
      </c>
      <c r="S155" s="24">
        <v>1.2522844645752382E-2</v>
      </c>
      <c r="T155" s="24">
        <v>0.10642910100555471</v>
      </c>
      <c r="U155" s="24">
        <v>9.4436407510549936E-2</v>
      </c>
      <c r="V155" s="24">
        <v>4.7499806076004257E-3</v>
      </c>
      <c r="W155" s="24">
        <v>2.9641817165051743</v>
      </c>
      <c r="X155" s="24">
        <v>51.47942781194692</v>
      </c>
      <c r="Y155" s="24">
        <v>1.4171864028780613E-2</v>
      </c>
      <c r="Z155" s="24">
        <v>2.8091004294804239E-2</v>
      </c>
      <c r="AA155" s="24">
        <v>0</v>
      </c>
      <c r="AB155" s="24">
        <v>0</v>
      </c>
      <c r="AC155" s="24">
        <v>43.638183572234091</v>
      </c>
      <c r="AD155" s="19">
        <v>51.552514077430565</v>
      </c>
      <c r="AE155" s="24">
        <v>0.84218567203533967</v>
      </c>
      <c r="AF155" s="24">
        <v>0.62319539333573637</v>
      </c>
      <c r="AG155" s="24">
        <v>0.66650694779606712</v>
      </c>
      <c r="AH155" s="24">
        <v>0.79402454425414493</v>
      </c>
      <c r="AI155" s="24">
        <v>0</v>
      </c>
      <c r="AJ155" s="24">
        <v>5.8055404307938741</v>
      </c>
      <c r="AK155" s="24">
        <v>0.87471119267913244</v>
      </c>
      <c r="AL155" s="24">
        <v>6.7716862590471716E-3</v>
      </c>
      <c r="AM155" s="24">
        <v>55.13837439210603</v>
      </c>
      <c r="AN155" s="24">
        <v>1.0452712517024609E-3</v>
      </c>
      <c r="AO155" s="24">
        <v>3.9047837249767188E-2</v>
      </c>
      <c r="AP155" s="24">
        <v>23.875148846708701</v>
      </c>
      <c r="AV155" s="11">
        <v>0.1</v>
      </c>
      <c r="AY155" s="11">
        <v>20000</v>
      </c>
      <c r="AZ155" s="12"/>
      <c r="CD155" s="11">
        <v>0</v>
      </c>
    </row>
    <row r="156" spans="1:82" x14ac:dyDescent="0.3">
      <c r="A156" s="3" t="s">
        <v>312</v>
      </c>
      <c r="B156" s="15" t="s">
        <v>304</v>
      </c>
      <c r="C156" s="15" t="s">
        <v>226</v>
      </c>
      <c r="D156" s="31">
        <v>31.477848600000002</v>
      </c>
      <c r="E156" s="31">
        <v>35.312978399999999</v>
      </c>
      <c r="F156" s="32">
        <v>183</v>
      </c>
      <c r="H156" s="10">
        <v>2</v>
      </c>
      <c r="I156" s="16">
        <v>2.5499999999999998</v>
      </c>
      <c r="J156" s="11">
        <v>1</v>
      </c>
      <c r="K156" s="11">
        <v>0</v>
      </c>
      <c r="L156" s="11">
        <v>1360000</v>
      </c>
      <c r="M156" s="11">
        <v>0</v>
      </c>
      <c r="N156" s="11">
        <v>153</v>
      </c>
      <c r="O156" s="11">
        <v>0</v>
      </c>
      <c r="P156" s="11">
        <v>2000</v>
      </c>
      <c r="Q156" s="11">
        <v>0</v>
      </c>
      <c r="R156" s="24">
        <v>0</v>
      </c>
      <c r="S156" s="24">
        <v>1.5419803757219107E-3</v>
      </c>
      <c r="T156" s="24">
        <v>6.4864082579444843E-2</v>
      </c>
      <c r="U156" s="24">
        <v>4.0948999366022074E-2</v>
      </c>
      <c r="V156" s="24">
        <v>1.7385750365432908E-3</v>
      </c>
      <c r="W156" s="24">
        <v>0.72719023790675275</v>
      </c>
      <c r="X156" s="24">
        <v>54.131331959300816</v>
      </c>
      <c r="Y156" s="24">
        <v>2.0817761416856276E-2</v>
      </c>
      <c r="Z156" s="24">
        <v>7.9205117164588539E-3</v>
      </c>
      <c r="AA156" s="24">
        <v>0</v>
      </c>
      <c r="AB156" s="24">
        <v>0</v>
      </c>
      <c r="AC156" s="24">
        <v>43.276758311623134</v>
      </c>
      <c r="AD156" s="19">
        <v>30.32888894828309</v>
      </c>
      <c r="AE156" s="24">
        <v>0.17197577252270133</v>
      </c>
      <c r="AF156" s="24">
        <v>0.39444831376518202</v>
      </c>
      <c r="AG156" s="24">
        <v>0.46731337895141106</v>
      </c>
      <c r="AH156" s="24">
        <v>3.7084142972598886</v>
      </c>
      <c r="AI156" s="24">
        <v>0</v>
      </c>
      <c r="AJ156" s="24">
        <v>21.274002711567029</v>
      </c>
      <c r="AK156" s="24">
        <v>0.3187626273598021</v>
      </c>
      <c r="AL156" s="24">
        <v>1.6311079052389946E-2</v>
      </c>
      <c r="AM156" s="24">
        <v>54.827594869948115</v>
      </c>
      <c r="AN156" s="24">
        <v>1.3001156018941414E-3</v>
      </c>
      <c r="AO156" s="24">
        <v>3.8127147127212109E-2</v>
      </c>
      <c r="AP156" s="24">
        <v>16.592874543542127</v>
      </c>
      <c r="AV156" s="11">
        <v>0.1</v>
      </c>
      <c r="AY156" s="11">
        <v>40000</v>
      </c>
      <c r="AZ156" s="12"/>
      <c r="CD156" s="11">
        <v>0</v>
      </c>
    </row>
    <row r="157" spans="1:82" x14ac:dyDescent="0.3">
      <c r="A157" s="3" t="s">
        <v>312</v>
      </c>
      <c r="B157" s="15" t="s">
        <v>304</v>
      </c>
      <c r="C157" s="15" t="s">
        <v>227</v>
      </c>
      <c r="D157" s="30">
        <v>31.4619</v>
      </c>
      <c r="E157" s="30">
        <v>35.355499999999999</v>
      </c>
      <c r="F157" s="15">
        <v>-196</v>
      </c>
      <c r="H157" s="16">
        <v>2</v>
      </c>
      <c r="I157" s="16">
        <v>2.5499999999999998</v>
      </c>
      <c r="J157" s="11">
        <v>1</v>
      </c>
      <c r="K157" s="11">
        <v>0</v>
      </c>
      <c r="L157" s="11">
        <v>1260000</v>
      </c>
      <c r="M157" s="11">
        <v>0</v>
      </c>
      <c r="N157" s="11">
        <v>153</v>
      </c>
      <c r="O157" s="11">
        <v>0</v>
      </c>
      <c r="P157" s="11">
        <v>2000</v>
      </c>
      <c r="Q157" s="11">
        <v>0</v>
      </c>
      <c r="R157" s="24">
        <v>0</v>
      </c>
      <c r="S157" s="24">
        <v>1.8822260685521532E-3</v>
      </c>
      <c r="T157" s="24">
        <v>4.7740708068974971E-2</v>
      </c>
      <c r="U157" s="24">
        <v>4.0394160188502982E-2</v>
      </c>
      <c r="V157" s="24">
        <v>3.4631047669716848E-3</v>
      </c>
      <c r="W157" s="24">
        <v>0.98025804921348125</v>
      </c>
      <c r="X157" s="24">
        <v>53.825418881281799</v>
      </c>
      <c r="Y157" s="24">
        <v>1.8722543605277635E-2</v>
      </c>
      <c r="Z157" s="24">
        <v>1.7148229288400832E-2</v>
      </c>
      <c r="AA157" s="24">
        <v>0</v>
      </c>
      <c r="AB157" s="24">
        <v>0</v>
      </c>
      <c r="AC157" s="24">
        <v>43.313010188224538</v>
      </c>
      <c r="AD157" s="19">
        <v>29.84520465895443</v>
      </c>
      <c r="AE157" s="24">
        <v>0.22242200691535416</v>
      </c>
      <c r="AF157" s="24">
        <v>0.39780805702370098</v>
      </c>
      <c r="AG157" s="24">
        <v>0.51662597526537402</v>
      </c>
      <c r="AH157" s="24">
        <v>1.6089357429462776</v>
      </c>
      <c r="AI157" s="24">
        <v>0</v>
      </c>
      <c r="AJ157" s="24">
        <v>14.796048468394144</v>
      </c>
      <c r="AK157" s="24">
        <v>0.59892976171689416</v>
      </c>
      <c r="AL157" s="24">
        <v>4.2375439591116832E-3</v>
      </c>
      <c r="AM157" s="24">
        <v>52.777897247587177</v>
      </c>
      <c r="AN157" s="24">
        <v>5.2526854255059371E-4</v>
      </c>
      <c r="AO157" s="24">
        <v>6.838595208677993E-2</v>
      </c>
      <c r="AP157" s="24">
        <v>20.101313316278521</v>
      </c>
      <c r="AV157" s="11">
        <v>0.1</v>
      </c>
      <c r="AY157" s="11">
        <v>40000</v>
      </c>
      <c r="AZ157" s="12"/>
      <c r="CD157" s="11">
        <v>0</v>
      </c>
    </row>
    <row r="158" spans="1:82" s="4" customFormat="1" x14ac:dyDescent="0.3">
      <c r="A158" s="1" t="s">
        <v>311</v>
      </c>
      <c r="B158" s="1" t="s">
        <v>298</v>
      </c>
      <c r="C158" s="2" t="s">
        <v>228</v>
      </c>
      <c r="D158" s="7">
        <v>44.989027777777778</v>
      </c>
      <c r="E158" s="7">
        <v>142.33625000000001</v>
      </c>
      <c r="F158" s="2">
        <v>133</v>
      </c>
      <c r="H158" s="20">
        <v>3.5</v>
      </c>
      <c r="I158" s="13">
        <v>2.5499999999999998</v>
      </c>
      <c r="J158" s="4">
        <v>1</v>
      </c>
      <c r="K158" s="4">
        <v>0</v>
      </c>
      <c r="L158" s="4">
        <v>400000</v>
      </c>
      <c r="M158" s="4">
        <v>0</v>
      </c>
      <c r="N158" s="4">
        <v>153</v>
      </c>
      <c r="O158" s="4">
        <v>0</v>
      </c>
      <c r="P158" s="4">
        <v>2000</v>
      </c>
      <c r="Q158" s="4">
        <v>0</v>
      </c>
      <c r="R158" s="23">
        <v>11.906887421367205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45.605818218734377</v>
      </c>
      <c r="Y158" s="23">
        <v>0</v>
      </c>
      <c r="Z158" s="23">
        <v>0.35398526912558492</v>
      </c>
      <c r="AA158" s="23">
        <v>0</v>
      </c>
      <c r="AB158" s="23">
        <v>0</v>
      </c>
      <c r="AC158" s="23">
        <f t="shared" ref="AC158:AC179" si="1">X158*0.79</f>
        <v>36.028596392800161</v>
      </c>
      <c r="AD158" s="21">
        <v>27.97</v>
      </c>
      <c r="AE158" s="23">
        <v>12.993541630632297</v>
      </c>
      <c r="AF158" s="23">
        <v>1.0888591146609916</v>
      </c>
      <c r="AG158" s="23">
        <v>1.1665746834883777</v>
      </c>
      <c r="AH158" s="23">
        <v>0</v>
      </c>
      <c r="AI158" s="23">
        <v>0</v>
      </c>
      <c r="AJ158" s="23">
        <v>0</v>
      </c>
      <c r="AK158" s="23">
        <v>0</v>
      </c>
      <c r="AL158" s="23">
        <v>0.35398526912558492</v>
      </c>
      <c r="AM158" s="23">
        <v>45.605818218734377</v>
      </c>
      <c r="AN158" s="23">
        <v>0</v>
      </c>
      <c r="AO158" s="23">
        <v>0</v>
      </c>
      <c r="AP158" s="21">
        <v>27.97</v>
      </c>
      <c r="AV158" s="4">
        <v>0.1</v>
      </c>
      <c r="AY158" s="4">
        <v>30000</v>
      </c>
      <c r="AZ158" s="6"/>
      <c r="CD158" s="4">
        <v>0</v>
      </c>
    </row>
    <row r="159" spans="1:82" x14ac:dyDescent="0.3">
      <c r="A159" s="3" t="s">
        <v>311</v>
      </c>
      <c r="B159" s="9" t="s">
        <v>298</v>
      </c>
      <c r="C159" s="15" t="s">
        <v>229</v>
      </c>
      <c r="D159" s="8">
        <v>44.989027777777778</v>
      </c>
      <c r="E159" s="8">
        <v>142.33108333333334</v>
      </c>
      <c r="F159" s="15">
        <v>104</v>
      </c>
      <c r="H159" s="16">
        <v>3.5</v>
      </c>
      <c r="I159" s="16">
        <v>2.5499999999999998</v>
      </c>
      <c r="J159" s="11">
        <v>1</v>
      </c>
      <c r="K159" s="11">
        <v>0</v>
      </c>
      <c r="L159" s="11">
        <v>860000</v>
      </c>
      <c r="M159" s="11">
        <v>0</v>
      </c>
      <c r="N159" s="11">
        <v>153</v>
      </c>
      <c r="O159" s="11">
        <v>0</v>
      </c>
      <c r="P159" s="11">
        <v>2000</v>
      </c>
      <c r="Q159" s="11">
        <v>0</v>
      </c>
      <c r="R159" s="24">
        <v>4.3890014809165159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50.196639013348324</v>
      </c>
      <c r="Y159" s="24">
        <v>0</v>
      </c>
      <c r="Z159" s="24">
        <v>0.11537312729145455</v>
      </c>
      <c r="AA159" s="24">
        <v>0</v>
      </c>
      <c r="AB159" s="24">
        <v>0</v>
      </c>
      <c r="AC159" s="24">
        <f t="shared" si="1"/>
        <v>39.655344820545182</v>
      </c>
      <c r="AD159" s="33">
        <v>28.63</v>
      </c>
      <c r="AE159" s="24">
        <v>5.8566854148129526</v>
      </c>
      <c r="AF159" s="24">
        <v>0.85343792077972769</v>
      </c>
      <c r="AG159" s="24">
        <v>0.75584655014017077</v>
      </c>
      <c r="AH159" s="24">
        <v>0</v>
      </c>
      <c r="AI159" s="24">
        <v>0</v>
      </c>
      <c r="AJ159" s="24">
        <v>0</v>
      </c>
      <c r="AK159" s="24">
        <v>0</v>
      </c>
      <c r="AL159" s="24">
        <v>0.11537312729145455</v>
      </c>
      <c r="AM159" s="24">
        <v>50.196639013348324</v>
      </c>
      <c r="AN159" s="24">
        <v>0</v>
      </c>
      <c r="AO159" s="24">
        <v>0</v>
      </c>
      <c r="AP159" s="33">
        <v>28.63</v>
      </c>
      <c r="AV159" s="11">
        <v>0.1</v>
      </c>
      <c r="AY159" s="11">
        <v>30000</v>
      </c>
      <c r="AZ159" s="12"/>
      <c r="CD159" s="11">
        <v>0</v>
      </c>
    </row>
    <row r="160" spans="1:82" x14ac:dyDescent="0.3">
      <c r="A160" s="3" t="s">
        <v>311</v>
      </c>
      <c r="B160" s="9" t="s">
        <v>298</v>
      </c>
      <c r="C160" s="15" t="s">
        <v>230</v>
      </c>
      <c r="D160" s="8">
        <v>44.092277777777781</v>
      </c>
      <c r="E160" s="8">
        <v>142.57808333333332</v>
      </c>
      <c r="F160" s="15">
        <v>611</v>
      </c>
      <c r="H160" s="16">
        <v>3.5</v>
      </c>
      <c r="I160" s="16">
        <v>2.5499999999999998</v>
      </c>
      <c r="J160" s="11">
        <v>1</v>
      </c>
      <c r="K160" s="11">
        <v>0</v>
      </c>
      <c r="L160" s="11">
        <v>1080000</v>
      </c>
      <c r="M160" s="11">
        <v>0</v>
      </c>
      <c r="N160" s="11">
        <v>153</v>
      </c>
      <c r="O160" s="11">
        <v>0</v>
      </c>
      <c r="P160" s="11">
        <v>2000</v>
      </c>
      <c r="Q160" s="11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55.421171647011327</v>
      </c>
      <c r="Y160" s="24">
        <v>0</v>
      </c>
      <c r="AA160" s="24">
        <v>0</v>
      </c>
      <c r="AB160" s="24">
        <v>0</v>
      </c>
      <c r="AC160" s="24">
        <f t="shared" si="1"/>
        <v>43.782725601138949</v>
      </c>
      <c r="AD160" s="33">
        <v>10.68</v>
      </c>
      <c r="AE160" s="24">
        <v>0</v>
      </c>
      <c r="AF160" s="24">
        <v>0</v>
      </c>
      <c r="AG160" s="24">
        <v>0.12871569966726565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55.421171647011327</v>
      </c>
      <c r="AN160" s="24">
        <v>0</v>
      </c>
      <c r="AO160" s="24">
        <v>0</v>
      </c>
      <c r="AP160" s="33">
        <v>10.68</v>
      </c>
      <c r="AV160" s="11">
        <v>0.1</v>
      </c>
      <c r="AY160" s="11">
        <v>50000</v>
      </c>
      <c r="AZ160" s="12"/>
      <c r="CD160" s="11">
        <v>0</v>
      </c>
    </row>
    <row r="161" spans="1:82" x14ac:dyDescent="0.3">
      <c r="A161" s="3" t="s">
        <v>311</v>
      </c>
      <c r="B161" s="9" t="s">
        <v>298</v>
      </c>
      <c r="C161" s="15" t="s">
        <v>231</v>
      </c>
      <c r="D161" s="8">
        <v>44.092194444444445</v>
      </c>
      <c r="E161" s="8">
        <v>142.57405555555556</v>
      </c>
      <c r="F161" s="15">
        <v>524</v>
      </c>
      <c r="H161" s="16">
        <v>3.5</v>
      </c>
      <c r="I161" s="16">
        <v>2.5499999999999998</v>
      </c>
      <c r="J161" s="11">
        <v>1</v>
      </c>
      <c r="K161" s="11">
        <v>0</v>
      </c>
      <c r="L161" s="11">
        <v>470000</v>
      </c>
      <c r="M161" s="11">
        <v>0</v>
      </c>
      <c r="N161" s="11">
        <v>153</v>
      </c>
      <c r="O161" s="11">
        <v>0</v>
      </c>
      <c r="P161" s="11">
        <v>2000</v>
      </c>
      <c r="Q161" s="11">
        <v>0</v>
      </c>
      <c r="R161" s="24">
        <v>9.4714653235942503</v>
      </c>
      <c r="S161" s="24">
        <v>0.43522197120678641</v>
      </c>
      <c r="T161" s="24">
        <v>2.2694957070847264</v>
      </c>
      <c r="U161" s="24">
        <v>1.6591873722997181</v>
      </c>
      <c r="V161" s="24">
        <v>0</v>
      </c>
      <c r="W161" s="24">
        <v>0</v>
      </c>
      <c r="X161" s="24">
        <v>43.55270472433147</v>
      </c>
      <c r="Y161" s="24">
        <v>0</v>
      </c>
      <c r="Z161" s="24">
        <v>0.24084051938562986</v>
      </c>
      <c r="AA161" s="24">
        <v>0</v>
      </c>
      <c r="AB161" s="24">
        <v>0</v>
      </c>
      <c r="AC161" s="24">
        <f t="shared" si="1"/>
        <v>34.406636732221862</v>
      </c>
      <c r="AD161" s="33">
        <v>7.8</v>
      </c>
      <c r="AE161" s="24">
        <v>3.996696224107005</v>
      </c>
      <c r="AF161" s="24">
        <v>1.5696082536328415</v>
      </c>
      <c r="AG161" s="24">
        <v>2.0085404286275241</v>
      </c>
      <c r="AH161" s="24">
        <v>0</v>
      </c>
      <c r="AI161" s="24">
        <v>0</v>
      </c>
      <c r="AJ161" s="24">
        <v>0</v>
      </c>
      <c r="AK161" s="24">
        <v>0</v>
      </c>
      <c r="AL161" s="24">
        <v>0.24084051938562986</v>
      </c>
      <c r="AM161" s="24">
        <v>43.55270472433147</v>
      </c>
      <c r="AN161" s="24">
        <v>0.43522197120678641</v>
      </c>
      <c r="AO161" s="24">
        <v>1.6591873722997181</v>
      </c>
      <c r="AP161" s="33">
        <v>7.8</v>
      </c>
      <c r="AV161" s="11">
        <v>0.1</v>
      </c>
      <c r="AY161" s="11">
        <v>30000</v>
      </c>
      <c r="AZ161" s="12"/>
      <c r="CD161" s="11">
        <v>0</v>
      </c>
    </row>
    <row r="162" spans="1:82" x14ac:dyDescent="0.3">
      <c r="A162" s="3" t="s">
        <v>311</v>
      </c>
      <c r="B162" s="9" t="s">
        <v>298</v>
      </c>
      <c r="C162" s="15" t="s">
        <v>232</v>
      </c>
      <c r="D162" s="8">
        <v>39.932083333333331</v>
      </c>
      <c r="E162" s="8">
        <v>141.74430555555554</v>
      </c>
      <c r="F162" s="15">
        <v>778</v>
      </c>
      <c r="H162" s="16">
        <v>3.5</v>
      </c>
      <c r="I162" s="16">
        <v>2.5499999999999998</v>
      </c>
      <c r="J162" s="11">
        <v>1</v>
      </c>
      <c r="K162" s="11">
        <v>0</v>
      </c>
      <c r="L162" s="11">
        <v>810000</v>
      </c>
      <c r="M162" s="11">
        <v>0</v>
      </c>
      <c r="N162" s="11">
        <v>153</v>
      </c>
      <c r="O162" s="11">
        <v>0</v>
      </c>
      <c r="P162" s="11">
        <v>2000</v>
      </c>
      <c r="Q162" s="11">
        <v>0</v>
      </c>
      <c r="R162" s="24">
        <v>18.506410294716467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44.002490098274947</v>
      </c>
      <c r="Y162" s="24">
        <v>0</v>
      </c>
      <c r="Z162" s="24">
        <v>0</v>
      </c>
      <c r="AA162" s="24">
        <v>0</v>
      </c>
      <c r="AB162" s="24">
        <v>0</v>
      </c>
      <c r="AC162" s="24">
        <f t="shared" si="1"/>
        <v>34.76196717763721</v>
      </c>
      <c r="AD162" s="33">
        <v>6.47</v>
      </c>
      <c r="AE162" s="24">
        <v>1.5292598351839308</v>
      </c>
      <c r="AF162" s="24">
        <v>0.75943566209799618</v>
      </c>
      <c r="AG162" s="24">
        <v>0.60750205345403363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44.002490098274947</v>
      </c>
      <c r="AN162" s="24">
        <v>0</v>
      </c>
      <c r="AO162" s="24">
        <v>0</v>
      </c>
      <c r="AP162" s="33">
        <v>6.47</v>
      </c>
      <c r="AV162" s="11">
        <v>0.1</v>
      </c>
      <c r="AY162" s="11">
        <v>40000</v>
      </c>
      <c r="AZ162" s="12"/>
      <c r="CD162" s="11">
        <v>0</v>
      </c>
    </row>
    <row r="163" spans="1:82" x14ac:dyDescent="0.3">
      <c r="A163" s="3" t="s">
        <v>311</v>
      </c>
      <c r="B163" s="9" t="s">
        <v>298</v>
      </c>
      <c r="C163" s="15" t="s">
        <v>233</v>
      </c>
      <c r="D163" s="8">
        <v>40.065694444444439</v>
      </c>
      <c r="E163" s="8">
        <v>141.70877777777775</v>
      </c>
      <c r="F163" s="15">
        <v>490</v>
      </c>
      <c r="H163" s="16">
        <v>3.5</v>
      </c>
      <c r="I163" s="16">
        <v>2.5499999999999998</v>
      </c>
      <c r="J163" s="11">
        <v>1</v>
      </c>
      <c r="K163" s="11">
        <v>0</v>
      </c>
      <c r="L163" s="11">
        <v>760000</v>
      </c>
      <c r="M163" s="11">
        <v>0</v>
      </c>
      <c r="N163" s="11">
        <v>153</v>
      </c>
      <c r="O163" s="11">
        <v>0</v>
      </c>
      <c r="P163" s="11">
        <v>2000</v>
      </c>
      <c r="Q163" s="11">
        <v>0</v>
      </c>
      <c r="R163" s="24">
        <v>1.8824222712578595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49.899969318115822</v>
      </c>
      <c r="Y163" s="24">
        <v>0</v>
      </c>
      <c r="Z163" s="24">
        <v>0</v>
      </c>
      <c r="AA163" s="24">
        <v>0</v>
      </c>
      <c r="AB163" s="24">
        <v>0</v>
      </c>
      <c r="AC163" s="24">
        <f t="shared" si="1"/>
        <v>39.420975761311503</v>
      </c>
      <c r="AD163" s="33">
        <v>17.989999999999998</v>
      </c>
      <c r="AE163" s="24">
        <v>4.5380554154390929</v>
      </c>
      <c r="AF163" s="24">
        <v>1.4106342807237124</v>
      </c>
      <c r="AG163" s="24">
        <v>1.1981821890325008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49.899969318115822</v>
      </c>
      <c r="AN163" s="24">
        <v>0</v>
      </c>
      <c r="AO163" s="24">
        <v>0</v>
      </c>
      <c r="AP163" s="33">
        <v>17.989999999999998</v>
      </c>
      <c r="AV163" s="11">
        <v>0.1</v>
      </c>
      <c r="AY163" s="11">
        <v>30000</v>
      </c>
      <c r="AZ163" s="12"/>
      <c r="CD163" s="11">
        <v>0</v>
      </c>
    </row>
    <row r="164" spans="1:82" x14ac:dyDescent="0.3">
      <c r="A164" s="3" t="s">
        <v>311</v>
      </c>
      <c r="B164" s="9" t="s">
        <v>298</v>
      </c>
      <c r="C164" s="15" t="s">
        <v>234</v>
      </c>
      <c r="D164" s="8">
        <v>39.178111111111107</v>
      </c>
      <c r="E164" s="8">
        <v>141.57622222222221</v>
      </c>
      <c r="F164" s="15">
        <v>594</v>
      </c>
      <c r="H164" s="16">
        <v>3.5</v>
      </c>
      <c r="I164" s="16">
        <v>2.5499999999999998</v>
      </c>
      <c r="J164" s="11">
        <v>1</v>
      </c>
      <c r="K164" s="11">
        <v>0</v>
      </c>
      <c r="L164" s="11">
        <v>850000</v>
      </c>
      <c r="M164" s="11">
        <v>0</v>
      </c>
      <c r="N164" s="11">
        <v>153</v>
      </c>
      <c r="O164" s="11">
        <v>0</v>
      </c>
      <c r="P164" s="11">
        <v>2000</v>
      </c>
      <c r="Q164" s="11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55.780445786484229</v>
      </c>
      <c r="Y164" s="24">
        <v>0</v>
      </c>
      <c r="Z164" s="24">
        <v>0</v>
      </c>
      <c r="AA164" s="24">
        <v>0</v>
      </c>
      <c r="AB164" s="24">
        <v>0</v>
      </c>
      <c r="AC164" s="24">
        <f t="shared" si="1"/>
        <v>44.066552171322542</v>
      </c>
      <c r="AD164" s="33">
        <v>2.78</v>
      </c>
      <c r="AE164" s="24">
        <v>0</v>
      </c>
      <c r="AF164" s="24">
        <v>0.43635492181071306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55.780445786484229</v>
      </c>
      <c r="AN164" s="24">
        <v>0</v>
      </c>
      <c r="AO164" s="24">
        <v>0</v>
      </c>
      <c r="AP164" s="33">
        <v>2.78</v>
      </c>
      <c r="AV164" s="11">
        <v>0.1</v>
      </c>
      <c r="AY164" s="11">
        <v>40000</v>
      </c>
      <c r="AZ164" s="12"/>
      <c r="CD164" s="11">
        <v>0</v>
      </c>
    </row>
    <row r="165" spans="1:82" x14ac:dyDescent="0.3">
      <c r="A165" s="3" t="s">
        <v>311</v>
      </c>
      <c r="B165" s="9" t="s">
        <v>298</v>
      </c>
      <c r="C165" s="15" t="s">
        <v>235</v>
      </c>
      <c r="D165" s="8">
        <v>39.176611111111107</v>
      </c>
      <c r="E165" s="8">
        <v>141.57652777777778</v>
      </c>
      <c r="F165" s="15">
        <v>614</v>
      </c>
      <c r="H165" s="16">
        <v>3.5</v>
      </c>
      <c r="I165" s="16">
        <v>2.5499999999999998</v>
      </c>
      <c r="J165" s="11">
        <v>1</v>
      </c>
      <c r="K165" s="11">
        <v>0</v>
      </c>
      <c r="L165" s="11">
        <v>710000</v>
      </c>
      <c r="M165" s="11">
        <v>0</v>
      </c>
      <c r="N165" s="11">
        <v>153</v>
      </c>
      <c r="O165" s="11">
        <v>0</v>
      </c>
      <c r="P165" s="11">
        <v>2000</v>
      </c>
      <c r="Q165" s="11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54.593496154271044</v>
      </c>
      <c r="Y165" s="24">
        <v>0</v>
      </c>
      <c r="Z165" s="24">
        <v>0</v>
      </c>
      <c r="AA165" s="24">
        <v>0</v>
      </c>
      <c r="AB165" s="24">
        <v>0</v>
      </c>
      <c r="AC165" s="24">
        <f t="shared" si="1"/>
        <v>43.128861961874129</v>
      </c>
      <c r="AD165" s="33">
        <v>4.6399999999999997</v>
      </c>
      <c r="AE165" s="24">
        <v>0</v>
      </c>
      <c r="AF165" s="24">
        <v>0.43063448226743378</v>
      </c>
      <c r="AG165" s="24">
        <v>0.47904752212321494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54.593496154271044</v>
      </c>
      <c r="AN165" s="24">
        <v>0</v>
      </c>
      <c r="AO165" s="24">
        <v>0</v>
      </c>
      <c r="AP165" s="33">
        <v>4.6399999999999997</v>
      </c>
      <c r="AV165" s="11">
        <v>0.1</v>
      </c>
      <c r="AY165" s="11">
        <v>40000</v>
      </c>
      <c r="AZ165" s="12"/>
      <c r="CD165" s="11">
        <v>0</v>
      </c>
    </row>
    <row r="166" spans="1:82" x14ac:dyDescent="0.3">
      <c r="A166" s="3" t="s">
        <v>311</v>
      </c>
      <c r="B166" s="9" t="s">
        <v>298</v>
      </c>
      <c r="C166" s="15" t="s">
        <v>236</v>
      </c>
      <c r="D166" s="8">
        <v>37.358055555555559</v>
      </c>
      <c r="E166" s="8">
        <v>140.66952777777777</v>
      </c>
      <c r="F166" s="15">
        <v>851</v>
      </c>
      <c r="H166" s="16">
        <v>3.5</v>
      </c>
      <c r="I166" s="16">
        <v>2.5499999999999998</v>
      </c>
      <c r="J166" s="11">
        <v>1</v>
      </c>
      <c r="K166" s="11">
        <v>0</v>
      </c>
      <c r="L166" s="11">
        <v>1520000</v>
      </c>
      <c r="M166" s="11">
        <v>0</v>
      </c>
      <c r="N166" s="11">
        <v>153</v>
      </c>
      <c r="O166" s="11">
        <v>0</v>
      </c>
      <c r="P166" s="11">
        <v>2000</v>
      </c>
      <c r="Q166" s="11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50.484508884848474</v>
      </c>
      <c r="Y166" s="24">
        <v>0</v>
      </c>
      <c r="Z166" s="24">
        <v>0</v>
      </c>
      <c r="AA166" s="24">
        <v>0</v>
      </c>
      <c r="AB166" s="24">
        <v>0</v>
      </c>
      <c r="AC166" s="24">
        <f t="shared" si="1"/>
        <v>39.882762019030295</v>
      </c>
      <c r="AD166" s="33">
        <v>15.79</v>
      </c>
      <c r="AE166" s="24">
        <v>2.2197073737052984</v>
      </c>
      <c r="AF166" s="24">
        <v>0</v>
      </c>
      <c r="AG166" s="24">
        <v>0.1344340396864285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50.484508884848474</v>
      </c>
      <c r="AN166" s="24">
        <v>0</v>
      </c>
      <c r="AO166" s="24">
        <v>0</v>
      </c>
      <c r="AP166" s="33">
        <v>15.79</v>
      </c>
      <c r="AV166" s="11">
        <v>0.1</v>
      </c>
      <c r="AY166" s="11">
        <v>70000</v>
      </c>
      <c r="AZ166" s="12"/>
      <c r="CD166" s="11">
        <v>0</v>
      </c>
    </row>
    <row r="167" spans="1:82" x14ac:dyDescent="0.3">
      <c r="A167" s="3" t="s">
        <v>311</v>
      </c>
      <c r="B167" s="9" t="s">
        <v>298</v>
      </c>
      <c r="C167" s="15" t="s">
        <v>237</v>
      </c>
      <c r="D167" s="8">
        <v>37.358499999999999</v>
      </c>
      <c r="E167" s="8">
        <v>140.66977777777777</v>
      </c>
      <c r="F167" s="15">
        <v>855</v>
      </c>
      <c r="H167" s="16">
        <v>3.5</v>
      </c>
      <c r="I167" s="16">
        <v>2.5499999999999998</v>
      </c>
      <c r="J167" s="11">
        <v>1</v>
      </c>
      <c r="K167" s="11">
        <v>0</v>
      </c>
      <c r="L167" s="11">
        <v>740000</v>
      </c>
      <c r="M167" s="11">
        <v>0</v>
      </c>
      <c r="N167" s="11">
        <v>153</v>
      </c>
      <c r="O167" s="11">
        <v>0</v>
      </c>
      <c r="P167" s="11">
        <v>2000</v>
      </c>
      <c r="Q167" s="11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53.723013612573737</v>
      </c>
      <c r="Y167" s="24">
        <v>0</v>
      </c>
      <c r="Z167" s="24">
        <v>0</v>
      </c>
      <c r="AA167" s="24">
        <v>0</v>
      </c>
      <c r="AB167" s="24">
        <v>0</v>
      </c>
      <c r="AC167" s="24">
        <f t="shared" si="1"/>
        <v>42.441180753933253</v>
      </c>
      <c r="AD167" s="33">
        <v>10.51</v>
      </c>
      <c r="AE167" s="24">
        <v>0.33427964716762909</v>
      </c>
      <c r="AF167" s="24">
        <v>0</v>
      </c>
      <c r="AG167" s="24">
        <v>0.21706155682197539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53.723013612573737</v>
      </c>
      <c r="AN167" s="24">
        <v>0</v>
      </c>
      <c r="AO167" s="24">
        <v>0</v>
      </c>
      <c r="AP167" s="33">
        <v>10.51</v>
      </c>
      <c r="AV167" s="11">
        <v>0.1</v>
      </c>
      <c r="AY167" s="11">
        <v>50000</v>
      </c>
      <c r="AZ167" s="12"/>
      <c r="CD167" s="11">
        <v>0</v>
      </c>
    </row>
    <row r="168" spans="1:82" x14ac:dyDescent="0.3">
      <c r="A168" s="3" t="s">
        <v>311</v>
      </c>
      <c r="B168" s="9" t="s">
        <v>298</v>
      </c>
      <c r="C168" s="15" t="s">
        <v>238</v>
      </c>
      <c r="D168" s="8">
        <v>37.349611111111116</v>
      </c>
      <c r="E168" s="8">
        <v>140.67377777777776</v>
      </c>
      <c r="F168" s="15">
        <v>834</v>
      </c>
      <c r="H168" s="16">
        <v>3.5</v>
      </c>
      <c r="I168" s="16">
        <v>2.5499999999999998</v>
      </c>
      <c r="J168" s="11">
        <v>1</v>
      </c>
      <c r="K168" s="11">
        <v>0</v>
      </c>
      <c r="L168" s="11">
        <v>1110000</v>
      </c>
      <c r="M168" s="11">
        <v>0</v>
      </c>
      <c r="N168" s="11">
        <v>153</v>
      </c>
      <c r="O168" s="11">
        <v>0</v>
      </c>
      <c r="P168" s="11">
        <v>2000</v>
      </c>
      <c r="Q168" s="11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54.028656945557806</v>
      </c>
      <c r="Y168" s="24">
        <v>0</v>
      </c>
      <c r="Z168" s="24">
        <v>0</v>
      </c>
      <c r="AA168" s="24">
        <v>0</v>
      </c>
      <c r="AB168" s="24">
        <v>0</v>
      </c>
      <c r="AC168" s="24">
        <f t="shared" si="1"/>
        <v>42.682638986990668</v>
      </c>
      <c r="AD168" s="33">
        <v>11.25</v>
      </c>
      <c r="AE168" s="24">
        <v>0.75674529016440284</v>
      </c>
      <c r="AF168" s="24">
        <v>0.41197558133112233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54.028656945557806</v>
      </c>
      <c r="AN168" s="24">
        <v>0</v>
      </c>
      <c r="AO168" s="24">
        <v>0</v>
      </c>
      <c r="AP168" s="33">
        <v>11.25</v>
      </c>
      <c r="AV168" s="11">
        <v>0.1</v>
      </c>
      <c r="AY168" s="11">
        <v>40000</v>
      </c>
      <c r="AZ168" s="12"/>
      <c r="CD168" s="11">
        <v>0</v>
      </c>
    </row>
    <row r="169" spans="1:82" x14ac:dyDescent="0.3">
      <c r="A169" s="3" t="s">
        <v>311</v>
      </c>
      <c r="B169" s="9" t="s">
        <v>298</v>
      </c>
      <c r="C169" s="15" t="s">
        <v>239</v>
      </c>
      <c r="D169" s="8">
        <v>34.265000000000001</v>
      </c>
      <c r="E169" s="8">
        <v>131.30611111111114</v>
      </c>
      <c r="F169" s="15">
        <v>401</v>
      </c>
      <c r="H169" s="16">
        <v>3.5</v>
      </c>
      <c r="I169" s="16">
        <v>2.5499999999999998</v>
      </c>
      <c r="J169" s="11">
        <v>1</v>
      </c>
      <c r="K169" s="11">
        <v>0</v>
      </c>
      <c r="L169" s="11">
        <v>1030000.0000000001</v>
      </c>
      <c r="M169" s="11">
        <v>0</v>
      </c>
      <c r="N169" s="11">
        <v>153</v>
      </c>
      <c r="O169" s="11">
        <v>0</v>
      </c>
      <c r="P169" s="11">
        <v>2000</v>
      </c>
      <c r="Q169" s="11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54.503482518255289</v>
      </c>
      <c r="Y169" s="24">
        <v>0</v>
      </c>
      <c r="Z169" s="24">
        <v>0</v>
      </c>
      <c r="AA169" s="24">
        <v>0</v>
      </c>
      <c r="AB169" s="24">
        <v>0</v>
      </c>
      <c r="AC169" s="24">
        <f t="shared" si="1"/>
        <v>43.05775118942168</v>
      </c>
      <c r="AD169" s="33">
        <v>26.33</v>
      </c>
      <c r="AE169" s="24">
        <v>0.38184343069649951</v>
      </c>
      <c r="AF169" s="24">
        <v>0.30417327111837844</v>
      </c>
      <c r="AG169" s="24">
        <v>0.25340610924770562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54.503482518255289</v>
      </c>
      <c r="AN169" s="24">
        <v>0</v>
      </c>
      <c r="AO169" s="24">
        <v>0</v>
      </c>
      <c r="AP169" s="33">
        <v>26.33</v>
      </c>
      <c r="AV169" s="11">
        <v>0.1</v>
      </c>
      <c r="AY169" s="11">
        <v>70000</v>
      </c>
      <c r="AZ169" s="12"/>
      <c r="CD169" s="11">
        <v>0</v>
      </c>
    </row>
    <row r="170" spans="1:82" x14ac:dyDescent="0.3">
      <c r="A170" s="3" t="s">
        <v>311</v>
      </c>
      <c r="B170" s="9" t="s">
        <v>298</v>
      </c>
      <c r="C170" s="15" t="s">
        <v>240</v>
      </c>
      <c r="D170" s="8">
        <v>34.25277777777778</v>
      </c>
      <c r="E170" s="8">
        <v>131.31833333333333</v>
      </c>
      <c r="F170" s="15">
        <v>336</v>
      </c>
      <c r="H170" s="16">
        <v>3.5</v>
      </c>
      <c r="I170" s="16">
        <v>2.5499999999999998</v>
      </c>
      <c r="J170" s="11">
        <v>1</v>
      </c>
      <c r="K170" s="11">
        <v>0</v>
      </c>
      <c r="L170" s="11">
        <v>640000</v>
      </c>
      <c r="M170" s="11">
        <v>0</v>
      </c>
      <c r="N170" s="11">
        <v>153</v>
      </c>
      <c r="O170" s="11">
        <v>0</v>
      </c>
      <c r="P170" s="11">
        <v>2000</v>
      </c>
      <c r="Q170" s="11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55.520032998389311</v>
      </c>
      <c r="Y170" s="24">
        <v>0</v>
      </c>
      <c r="Z170" s="24">
        <v>0</v>
      </c>
      <c r="AA170" s="24">
        <v>0</v>
      </c>
      <c r="AB170" s="24">
        <v>0</v>
      </c>
      <c r="AC170" s="24">
        <f t="shared" si="1"/>
        <v>43.860826068727555</v>
      </c>
      <c r="AD170" s="33">
        <v>4.2699999999999996</v>
      </c>
      <c r="AE170" s="24">
        <v>0.6789895065226611</v>
      </c>
      <c r="AF170" s="24">
        <v>0</v>
      </c>
      <c r="AG170" s="24">
        <v>0.64825558229105451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55.520032998389311</v>
      </c>
      <c r="AN170" s="24">
        <v>0</v>
      </c>
      <c r="AO170" s="24">
        <v>0</v>
      </c>
      <c r="AP170" s="33">
        <v>4.2699999999999996</v>
      </c>
      <c r="AV170" s="11">
        <v>0.1</v>
      </c>
      <c r="AY170" s="11">
        <v>40000</v>
      </c>
      <c r="AZ170" s="12"/>
      <c r="CD170" s="11">
        <v>0</v>
      </c>
    </row>
    <row r="171" spans="1:82" x14ac:dyDescent="0.3">
      <c r="A171" s="3" t="s">
        <v>311</v>
      </c>
      <c r="B171" s="9" t="s">
        <v>298</v>
      </c>
      <c r="C171" s="34" t="s">
        <v>241</v>
      </c>
      <c r="D171" s="8">
        <v>33.764444444444443</v>
      </c>
      <c r="E171" s="8">
        <v>130.9077777777778</v>
      </c>
      <c r="F171" s="34">
        <v>487</v>
      </c>
      <c r="H171" s="16">
        <v>3.5</v>
      </c>
      <c r="I171" s="16">
        <v>2.5499999999999998</v>
      </c>
      <c r="J171" s="11">
        <v>1</v>
      </c>
      <c r="K171" s="11">
        <v>0</v>
      </c>
      <c r="L171" s="11">
        <v>910000</v>
      </c>
      <c r="M171" s="11">
        <v>0</v>
      </c>
      <c r="N171" s="11">
        <v>153</v>
      </c>
      <c r="O171" s="11">
        <v>0</v>
      </c>
      <c r="P171" s="11">
        <v>2000</v>
      </c>
      <c r="Q171" s="11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55.438649074825413</v>
      </c>
      <c r="Y171" s="24">
        <v>0</v>
      </c>
      <c r="Z171" s="24">
        <v>0</v>
      </c>
      <c r="AA171" s="24">
        <v>0</v>
      </c>
      <c r="AB171" s="24">
        <v>0</v>
      </c>
      <c r="AC171" s="24">
        <f t="shared" si="1"/>
        <v>43.796532769112076</v>
      </c>
      <c r="AD171" s="35">
        <v>4.21</v>
      </c>
      <c r="AE171" s="24">
        <v>0</v>
      </c>
      <c r="AF171" s="24">
        <v>0.37171488422691784</v>
      </c>
      <c r="AG171" s="24">
        <v>0.51609468276447923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55.438649074825413</v>
      </c>
      <c r="AN171" s="24">
        <v>0</v>
      </c>
      <c r="AO171" s="24">
        <v>0</v>
      </c>
      <c r="AP171" s="35">
        <v>4.21</v>
      </c>
      <c r="AV171" s="11">
        <v>0.1</v>
      </c>
      <c r="AY171" s="11">
        <v>50000</v>
      </c>
      <c r="AZ171" s="12"/>
      <c r="CD171" s="11">
        <v>0</v>
      </c>
    </row>
    <row r="172" spans="1:82" x14ac:dyDescent="0.3">
      <c r="A172" s="3" t="s">
        <v>311</v>
      </c>
      <c r="B172" s="9" t="s">
        <v>298</v>
      </c>
      <c r="C172" s="15" t="s">
        <v>242</v>
      </c>
      <c r="D172" s="8">
        <v>26.854444444444447</v>
      </c>
      <c r="E172" s="8">
        <v>128.25777777777779</v>
      </c>
      <c r="F172" s="15">
        <v>248</v>
      </c>
      <c r="H172" s="16">
        <v>3.5</v>
      </c>
      <c r="I172" s="16">
        <v>2.5499999999999998</v>
      </c>
      <c r="J172" s="11">
        <v>1</v>
      </c>
      <c r="K172" s="11">
        <v>0</v>
      </c>
      <c r="L172" s="11">
        <v>370000</v>
      </c>
      <c r="M172" s="11">
        <v>0</v>
      </c>
      <c r="N172" s="11">
        <v>153</v>
      </c>
      <c r="O172" s="11">
        <v>0</v>
      </c>
      <c r="P172" s="11">
        <v>2000</v>
      </c>
      <c r="Q172" s="11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55.348719886141893</v>
      </c>
      <c r="Y172" s="24">
        <v>0</v>
      </c>
      <c r="Z172" s="24">
        <v>0</v>
      </c>
      <c r="AA172" s="24">
        <v>0</v>
      </c>
      <c r="AB172" s="24">
        <v>0</v>
      </c>
      <c r="AC172" s="24">
        <f t="shared" si="1"/>
        <v>43.725488710052097</v>
      </c>
      <c r="AD172" s="33">
        <v>9.85</v>
      </c>
      <c r="AE172" s="24">
        <v>0</v>
      </c>
      <c r="AF172" s="24">
        <v>0</v>
      </c>
      <c r="AG172" s="24">
        <v>0.19001074566253373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55.348719886141893</v>
      </c>
      <c r="AN172" s="24">
        <v>0</v>
      </c>
      <c r="AO172" s="24">
        <v>0</v>
      </c>
      <c r="AP172" s="33">
        <v>9.85</v>
      </c>
      <c r="AV172" s="11">
        <v>0.1</v>
      </c>
      <c r="AY172" s="11">
        <v>20000</v>
      </c>
      <c r="AZ172" s="12"/>
      <c r="CD172" s="11">
        <v>0</v>
      </c>
    </row>
    <row r="173" spans="1:82" x14ac:dyDescent="0.3">
      <c r="A173" s="3" t="s">
        <v>311</v>
      </c>
      <c r="B173" s="9" t="s">
        <v>298</v>
      </c>
      <c r="C173" s="15" t="s">
        <v>243</v>
      </c>
      <c r="D173" s="8">
        <v>26.674722222222222</v>
      </c>
      <c r="E173" s="8">
        <v>127.91722222222222</v>
      </c>
      <c r="F173" s="15">
        <v>219</v>
      </c>
      <c r="H173" s="16">
        <v>3.5</v>
      </c>
      <c r="I173" s="16">
        <v>2.5499999999999998</v>
      </c>
      <c r="J173" s="11">
        <v>1</v>
      </c>
      <c r="K173" s="11">
        <v>0</v>
      </c>
      <c r="L173" s="11">
        <v>370000</v>
      </c>
      <c r="M173" s="11">
        <v>0</v>
      </c>
      <c r="N173" s="11">
        <v>153</v>
      </c>
      <c r="O173" s="11">
        <v>0</v>
      </c>
      <c r="P173" s="11">
        <v>2000</v>
      </c>
      <c r="Q173" s="11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54.773406506605639</v>
      </c>
      <c r="Y173" s="24">
        <v>0</v>
      </c>
      <c r="Z173" s="24">
        <v>0</v>
      </c>
      <c r="AA173" s="24">
        <v>0</v>
      </c>
      <c r="AB173" s="24">
        <v>0</v>
      </c>
      <c r="AC173" s="24">
        <f t="shared" si="1"/>
        <v>43.270991140218456</v>
      </c>
      <c r="AD173" s="33">
        <v>10.66</v>
      </c>
      <c r="AE173" s="24">
        <v>0.54986683178505902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54.773406506605639</v>
      </c>
      <c r="AN173" s="24">
        <v>0</v>
      </c>
      <c r="AO173" s="24">
        <v>0</v>
      </c>
      <c r="AP173" s="33">
        <v>10.66</v>
      </c>
      <c r="AV173" s="11">
        <v>0.1</v>
      </c>
      <c r="AY173" s="11">
        <v>30000</v>
      </c>
      <c r="AZ173" s="12"/>
      <c r="CD173" s="11">
        <v>0</v>
      </c>
    </row>
    <row r="174" spans="1:82" s="4" customFormat="1" x14ac:dyDescent="0.3">
      <c r="A174" s="1" t="s">
        <v>310</v>
      </c>
      <c r="B174" s="1" t="s">
        <v>298</v>
      </c>
      <c r="C174" s="1" t="s">
        <v>244</v>
      </c>
      <c r="D174" s="1">
        <v>26.401199999999999</v>
      </c>
      <c r="E174" s="1">
        <v>106.5286</v>
      </c>
      <c r="F174" s="1">
        <v>1226</v>
      </c>
      <c r="H174" s="13">
        <v>3.5</v>
      </c>
      <c r="I174" s="13">
        <v>2.5499999999999998</v>
      </c>
      <c r="J174" s="4">
        <v>1</v>
      </c>
      <c r="K174" s="4">
        <v>0</v>
      </c>
      <c r="L174" s="4">
        <v>793000.00000000012</v>
      </c>
      <c r="M174" s="4">
        <v>0</v>
      </c>
      <c r="N174" s="4">
        <v>153</v>
      </c>
      <c r="O174" s="4">
        <v>0</v>
      </c>
      <c r="P174" s="4">
        <v>2000</v>
      </c>
      <c r="Q174" s="4">
        <v>0</v>
      </c>
      <c r="R174" s="23">
        <v>0</v>
      </c>
      <c r="S174" s="23">
        <v>0</v>
      </c>
      <c r="T174" s="23">
        <v>0</v>
      </c>
      <c r="U174" s="23">
        <v>7.3974441579371469E-2</v>
      </c>
      <c r="V174" s="23">
        <v>3.047276743962709E-3</v>
      </c>
      <c r="W174" s="23">
        <v>0</v>
      </c>
      <c r="X174" s="23">
        <v>46.843000000000004</v>
      </c>
      <c r="Y174" s="23">
        <v>6.4971630023772748E-3</v>
      </c>
      <c r="Z174" s="23">
        <v>2.9994532243089851E-2</v>
      </c>
      <c r="AA174" s="23">
        <v>0</v>
      </c>
      <c r="AB174" s="23">
        <v>0</v>
      </c>
      <c r="AC174" s="23">
        <f t="shared" si="1"/>
        <v>37.005970000000005</v>
      </c>
      <c r="AD174" s="23">
        <v>17.5</v>
      </c>
      <c r="AE174" s="23">
        <v>0</v>
      </c>
      <c r="AF174" s="23">
        <v>0.156</v>
      </c>
      <c r="AG174" s="23">
        <v>0.252</v>
      </c>
      <c r="AH174" s="23">
        <v>1.55</v>
      </c>
      <c r="AI174" s="23">
        <v>0.183</v>
      </c>
      <c r="AJ174" s="23">
        <v>0</v>
      </c>
      <c r="AK174" s="23">
        <v>0.72099999999999997</v>
      </c>
      <c r="AL174" s="23">
        <v>2.9994532243089851E-2</v>
      </c>
      <c r="AM174" s="23">
        <v>46.843000000000004</v>
      </c>
      <c r="AN174" s="23">
        <v>0</v>
      </c>
      <c r="AO174" s="23">
        <v>7.3974441579371469E-2</v>
      </c>
      <c r="AP174" s="23">
        <v>17.5</v>
      </c>
      <c r="AV174" s="4">
        <v>0.1</v>
      </c>
      <c r="AY174" s="4">
        <v>0</v>
      </c>
      <c r="AZ174" s="6"/>
      <c r="CD174" s="4">
        <v>0</v>
      </c>
    </row>
    <row r="175" spans="1:82" x14ac:dyDescent="0.3">
      <c r="A175" s="3" t="s">
        <v>310</v>
      </c>
      <c r="B175" s="9" t="s">
        <v>298</v>
      </c>
      <c r="C175" s="3" t="s">
        <v>245</v>
      </c>
      <c r="D175" s="3">
        <v>26.4758</v>
      </c>
      <c r="E175" s="3">
        <v>106.9644</v>
      </c>
      <c r="F175" s="3">
        <v>1110</v>
      </c>
      <c r="H175" s="10">
        <v>3.5</v>
      </c>
      <c r="I175" s="16">
        <v>2.5499999999999998</v>
      </c>
      <c r="J175" s="11">
        <v>1</v>
      </c>
      <c r="K175" s="11">
        <v>0</v>
      </c>
      <c r="L175" s="11">
        <v>2360000</v>
      </c>
      <c r="M175" s="11">
        <v>0</v>
      </c>
      <c r="N175" s="11">
        <v>153</v>
      </c>
      <c r="O175" s="11">
        <v>0</v>
      </c>
      <c r="P175" s="11">
        <v>2000</v>
      </c>
      <c r="Q175" s="11">
        <v>0</v>
      </c>
      <c r="R175" s="24">
        <v>0</v>
      </c>
      <c r="S175" s="24">
        <v>0</v>
      </c>
      <c r="T175" s="24">
        <v>0</v>
      </c>
      <c r="U175" s="24">
        <v>0.11359237308622078</v>
      </c>
      <c r="V175" s="24">
        <v>2.6857354353569639E-3</v>
      </c>
      <c r="W175" s="24">
        <v>0</v>
      </c>
      <c r="X175" s="24">
        <v>34.472000000000001</v>
      </c>
      <c r="Y175" s="24">
        <v>9.7457445035659118E-3</v>
      </c>
      <c r="Z175" s="24">
        <v>0.10672753239910687</v>
      </c>
      <c r="AA175" s="24">
        <v>0</v>
      </c>
      <c r="AB175" s="24">
        <v>0</v>
      </c>
      <c r="AC175" s="24">
        <f t="shared" si="1"/>
        <v>27.232880000000002</v>
      </c>
      <c r="AD175" s="24">
        <v>205.6</v>
      </c>
      <c r="AE175" s="24">
        <v>0</v>
      </c>
      <c r="AF175" s="24">
        <v>0.22600000000000001</v>
      </c>
      <c r="AG175" s="24">
        <v>0.16500000000000001</v>
      </c>
      <c r="AH175" s="24">
        <v>0.28399999999999997</v>
      </c>
      <c r="AI175" s="24">
        <v>0.47099999999999997</v>
      </c>
      <c r="AJ175" s="24">
        <v>0</v>
      </c>
      <c r="AK175" s="24">
        <v>2.0499999999999998</v>
      </c>
      <c r="AL175" s="24">
        <v>0.10672753239910687</v>
      </c>
      <c r="AM175" s="24">
        <v>34.472000000000001</v>
      </c>
      <c r="AN175" s="24">
        <v>0</v>
      </c>
      <c r="AO175" s="24">
        <v>0.11359237308622078</v>
      </c>
      <c r="AP175" s="24">
        <v>205.6</v>
      </c>
      <c r="AV175" s="11">
        <v>0.1</v>
      </c>
      <c r="AY175" s="11">
        <v>0</v>
      </c>
      <c r="AZ175" s="12"/>
      <c r="CD175" s="11">
        <v>0</v>
      </c>
    </row>
    <row r="176" spans="1:82" x14ac:dyDescent="0.3">
      <c r="A176" s="3" t="s">
        <v>310</v>
      </c>
      <c r="B176" s="9" t="s">
        <v>298</v>
      </c>
      <c r="C176" s="3" t="s">
        <v>246</v>
      </c>
      <c r="D176" s="3">
        <v>26.9742</v>
      </c>
      <c r="E176" s="3">
        <v>104.5183</v>
      </c>
      <c r="F176" s="3">
        <v>2329</v>
      </c>
      <c r="H176" s="10">
        <v>3.5</v>
      </c>
      <c r="I176" s="16">
        <v>2.5499999999999998</v>
      </c>
      <c r="J176" s="11">
        <v>1</v>
      </c>
      <c r="K176" s="11">
        <v>0</v>
      </c>
      <c r="L176" s="11">
        <v>2220000.0000000005</v>
      </c>
      <c r="M176" s="11">
        <v>0</v>
      </c>
      <c r="N176" s="11">
        <v>153</v>
      </c>
      <c r="O176" s="11">
        <v>0</v>
      </c>
      <c r="P176" s="11">
        <v>2000</v>
      </c>
      <c r="Q176" s="11">
        <v>0</v>
      </c>
      <c r="R176" s="24">
        <v>0</v>
      </c>
      <c r="S176" s="24">
        <v>0</v>
      </c>
      <c r="T176" s="24">
        <v>0</v>
      </c>
      <c r="U176" s="24">
        <v>5.3443460112812251E-2</v>
      </c>
      <c r="V176" s="24">
        <v>5.2681733539694277E-3</v>
      </c>
      <c r="W176" s="24">
        <v>0</v>
      </c>
      <c r="X176" s="24">
        <v>48.65</v>
      </c>
      <c r="Y176" s="24">
        <v>3.0868264056937672E-3</v>
      </c>
      <c r="Z176" s="24">
        <v>3.4451551090456618E-2</v>
      </c>
      <c r="AA176" s="24">
        <v>0</v>
      </c>
      <c r="AB176" s="24">
        <v>0</v>
      </c>
      <c r="AC176" s="24">
        <f t="shared" si="1"/>
        <v>38.433500000000002</v>
      </c>
      <c r="AD176" s="24">
        <v>16.2</v>
      </c>
      <c r="AE176" s="24">
        <v>0</v>
      </c>
      <c r="AF176" s="24">
        <v>0.221</v>
      </c>
      <c r="AG176" s="24">
        <v>0.28499999999999998</v>
      </c>
      <c r="AH176" s="24">
        <v>0.35199999999999998</v>
      </c>
      <c r="AI176" s="24">
        <v>0.17399999999999999</v>
      </c>
      <c r="AJ176" s="24">
        <v>0</v>
      </c>
      <c r="AK176" s="24">
        <v>0.26900000000000002</v>
      </c>
      <c r="AL176" s="24">
        <v>3.4451551090456618E-2</v>
      </c>
      <c r="AM176" s="24">
        <v>48.65</v>
      </c>
      <c r="AN176" s="24">
        <v>0</v>
      </c>
      <c r="AO176" s="24">
        <v>5.3443460112812251E-2</v>
      </c>
      <c r="AP176" s="24">
        <v>16.2</v>
      </c>
      <c r="AV176" s="11">
        <v>0.1</v>
      </c>
      <c r="AY176" s="11">
        <v>0</v>
      </c>
      <c r="AZ176" s="12"/>
      <c r="CD176" s="11">
        <v>0</v>
      </c>
    </row>
    <row r="177" spans="1:82" x14ac:dyDescent="0.3">
      <c r="A177" s="3" t="s">
        <v>310</v>
      </c>
      <c r="B177" s="9" t="s">
        <v>298</v>
      </c>
      <c r="C177" s="3" t="s">
        <v>247</v>
      </c>
      <c r="D177" s="3">
        <v>26.697700000000001</v>
      </c>
      <c r="E177" s="3">
        <v>104.7101</v>
      </c>
      <c r="F177" s="3">
        <v>1959</v>
      </c>
      <c r="H177" s="10">
        <v>3.5</v>
      </c>
      <c r="I177" s="16">
        <v>2.5499999999999998</v>
      </c>
      <c r="J177" s="11">
        <v>1</v>
      </c>
      <c r="K177" s="11">
        <v>0</v>
      </c>
      <c r="L177" s="11">
        <v>1770000</v>
      </c>
      <c r="M177" s="11">
        <v>0</v>
      </c>
      <c r="N177" s="11">
        <v>153</v>
      </c>
      <c r="O177" s="11">
        <v>0</v>
      </c>
      <c r="P177" s="11">
        <v>2000</v>
      </c>
      <c r="Q177" s="11">
        <v>0</v>
      </c>
      <c r="R177" s="24">
        <v>0</v>
      </c>
      <c r="S177" s="24">
        <v>0</v>
      </c>
      <c r="T177" s="24">
        <v>0</v>
      </c>
      <c r="U177" s="24">
        <v>2.33332602739726E-2</v>
      </c>
      <c r="V177" s="24">
        <v>2.8277695208806489E-3</v>
      </c>
      <c r="W177" s="24">
        <v>0</v>
      </c>
      <c r="X177" s="24">
        <v>56.711999999999989</v>
      </c>
      <c r="Y177" s="24">
        <v>6.8341527846582538E-3</v>
      </c>
      <c r="Z177" s="24">
        <v>7.9503579439515262E-3</v>
      </c>
      <c r="AA177" s="24">
        <v>0</v>
      </c>
      <c r="AB177" s="24">
        <v>0</v>
      </c>
      <c r="AC177" s="24">
        <f t="shared" si="1"/>
        <v>44.802479999999996</v>
      </c>
      <c r="AD177" s="24">
        <v>46</v>
      </c>
      <c r="AE177" s="24">
        <v>0</v>
      </c>
      <c r="AF177" s="24">
        <v>3.8399999999999997E-2</v>
      </c>
      <c r="AG177" s="24">
        <v>8.5699999999999998E-2</v>
      </c>
      <c r="AH177" s="24">
        <v>1.64</v>
      </c>
      <c r="AI177" s="24">
        <v>4.7E-2</v>
      </c>
      <c r="AJ177" s="24">
        <v>0</v>
      </c>
      <c r="AK177" s="24">
        <v>0.45300000000000001</v>
      </c>
      <c r="AL177" s="24">
        <v>7.9503579439515262E-3</v>
      </c>
      <c r="AM177" s="24">
        <v>56.711999999999989</v>
      </c>
      <c r="AN177" s="24">
        <v>0</v>
      </c>
      <c r="AO177" s="24">
        <v>2.33332602739726E-2</v>
      </c>
      <c r="AP177" s="24">
        <v>46</v>
      </c>
      <c r="AV177" s="11">
        <v>0.1</v>
      </c>
      <c r="AY177" s="11">
        <v>0</v>
      </c>
      <c r="AZ177" s="12"/>
      <c r="CD177" s="11">
        <v>0</v>
      </c>
    </row>
    <row r="178" spans="1:82" x14ac:dyDescent="0.3">
      <c r="A178" s="3" t="s">
        <v>310</v>
      </c>
      <c r="B178" s="9" t="s">
        <v>298</v>
      </c>
      <c r="C178" s="3" t="s">
        <v>248</v>
      </c>
      <c r="D178" s="3">
        <v>27.880099999999999</v>
      </c>
      <c r="E178" s="3">
        <v>108.3038</v>
      </c>
      <c r="F178" s="3">
        <v>586</v>
      </c>
      <c r="H178" s="10">
        <v>3.5</v>
      </c>
      <c r="I178" s="16">
        <v>2.5499999999999998</v>
      </c>
      <c r="J178" s="11">
        <v>1</v>
      </c>
      <c r="K178" s="11">
        <v>0</v>
      </c>
      <c r="L178" s="11">
        <v>1410000</v>
      </c>
      <c r="M178" s="11">
        <v>0</v>
      </c>
      <c r="N178" s="11">
        <v>153</v>
      </c>
      <c r="O178" s="11">
        <v>0</v>
      </c>
      <c r="P178" s="11">
        <v>2000</v>
      </c>
      <c r="Q178" s="11">
        <v>0</v>
      </c>
      <c r="R178" s="24">
        <v>0</v>
      </c>
      <c r="S178" s="24">
        <v>0</v>
      </c>
      <c r="T178" s="24">
        <v>0</v>
      </c>
      <c r="U178" s="24">
        <v>2.121725382755842E-2</v>
      </c>
      <c r="V178" s="24">
        <v>3.0860133127418956E-3</v>
      </c>
      <c r="W178" s="24">
        <v>0</v>
      </c>
      <c r="X178" s="24">
        <v>50.734999999999999</v>
      </c>
      <c r="Y178" s="24">
        <v>1.4827550420363075E-3</v>
      </c>
      <c r="Z178" s="24">
        <v>9.6367975078200325E-4</v>
      </c>
      <c r="AA178" s="24">
        <v>0</v>
      </c>
      <c r="AB178" s="24">
        <v>0</v>
      </c>
      <c r="AC178" s="24">
        <f t="shared" si="1"/>
        <v>40.080649999999999</v>
      </c>
      <c r="AD178" s="24">
        <v>21.7</v>
      </c>
      <c r="AE178" s="24">
        <v>0</v>
      </c>
      <c r="AF178" s="24">
        <v>8.8400000000000006E-2</v>
      </c>
      <c r="AG178" s="24">
        <v>0.108</v>
      </c>
      <c r="AH178" s="24">
        <v>0.34499999999999997</v>
      </c>
      <c r="AI178" s="24">
        <v>6.4500000000000002E-2</v>
      </c>
      <c r="AJ178" s="24">
        <v>0</v>
      </c>
      <c r="AK178" s="24">
        <v>0.43</v>
      </c>
      <c r="AL178" s="24">
        <v>9.6367975078200325E-4</v>
      </c>
      <c r="AM178" s="24">
        <v>50.734999999999999</v>
      </c>
      <c r="AN178" s="24">
        <v>0</v>
      </c>
      <c r="AO178" s="24">
        <v>2.121725382755842E-2</v>
      </c>
      <c r="AP178" s="24">
        <v>21.7</v>
      </c>
      <c r="AV178" s="11">
        <v>0.1</v>
      </c>
      <c r="AY178" s="11">
        <v>0</v>
      </c>
      <c r="AZ178" s="12"/>
      <c r="CD178" s="11">
        <v>0</v>
      </c>
    </row>
    <row r="179" spans="1:82" x14ac:dyDescent="0.3">
      <c r="A179" s="3" t="s">
        <v>310</v>
      </c>
      <c r="B179" s="9" t="s">
        <v>298</v>
      </c>
      <c r="C179" s="3" t="s">
        <v>249</v>
      </c>
      <c r="D179" s="3">
        <v>28.0976</v>
      </c>
      <c r="E179" s="3">
        <v>108.3222</v>
      </c>
      <c r="F179" s="3">
        <v>577</v>
      </c>
      <c r="H179" s="10">
        <v>3.5</v>
      </c>
      <c r="I179" s="16">
        <v>2.5499999999999998</v>
      </c>
      <c r="J179" s="11">
        <v>1</v>
      </c>
      <c r="K179" s="11">
        <v>0</v>
      </c>
      <c r="L179" s="11">
        <v>2020000</v>
      </c>
      <c r="M179" s="11">
        <v>0</v>
      </c>
      <c r="N179" s="11">
        <v>153</v>
      </c>
      <c r="O179" s="11">
        <v>0</v>
      </c>
      <c r="P179" s="11">
        <v>2000</v>
      </c>
      <c r="Q179" s="11">
        <v>0</v>
      </c>
      <c r="R179" s="24">
        <v>0</v>
      </c>
      <c r="S179" s="24">
        <v>0</v>
      </c>
      <c r="T179" s="24">
        <v>0</v>
      </c>
      <c r="U179" s="24">
        <v>0.10294085414987912</v>
      </c>
      <c r="V179" s="24">
        <v>1.5533364080453976E-2</v>
      </c>
      <c r="W179" s="24">
        <v>0</v>
      </c>
      <c r="X179" s="24">
        <v>45.87</v>
      </c>
      <c r="Y179" s="24">
        <v>6.1601732200962968E-3</v>
      </c>
      <c r="Z179" s="24">
        <v>6.9023562149760978E-2</v>
      </c>
      <c r="AA179" s="24">
        <v>0</v>
      </c>
      <c r="AB179" s="24">
        <v>0</v>
      </c>
      <c r="AC179" s="24">
        <f t="shared" si="1"/>
        <v>36.237299999999998</v>
      </c>
      <c r="AD179" s="24">
        <v>94.9</v>
      </c>
      <c r="AE179" s="24">
        <v>0</v>
      </c>
      <c r="AF179" s="24">
        <v>0.13500000000000001</v>
      </c>
      <c r="AG179" s="24">
        <v>0.17899999999999999</v>
      </c>
      <c r="AH179" s="24">
        <v>0.82299999999999995</v>
      </c>
      <c r="AI179" s="24">
        <v>0.28699999999999998</v>
      </c>
      <c r="AJ179" s="24">
        <v>0</v>
      </c>
      <c r="AK179" s="24">
        <v>1.1399999999999999</v>
      </c>
      <c r="AL179" s="24">
        <v>6.9023562149760978E-2</v>
      </c>
      <c r="AM179" s="24">
        <v>45.87</v>
      </c>
      <c r="AN179" s="24">
        <v>0</v>
      </c>
      <c r="AO179" s="24">
        <v>0.10294085414987912</v>
      </c>
      <c r="AP179" s="24">
        <v>94.9</v>
      </c>
      <c r="AV179" s="11">
        <v>0.1</v>
      </c>
      <c r="AY179" s="11">
        <v>0</v>
      </c>
      <c r="AZ179" s="12"/>
      <c r="CD179" s="11">
        <v>0</v>
      </c>
    </row>
    <row r="180" spans="1:82" s="4" customFormat="1" x14ac:dyDescent="0.3">
      <c r="A180" s="2" t="s">
        <v>309</v>
      </c>
      <c r="B180" s="2" t="s">
        <v>299</v>
      </c>
      <c r="C180" s="1"/>
      <c r="D180" s="2">
        <v>43.805900000000001</v>
      </c>
      <c r="E180" s="2">
        <v>5.1586999999999996</v>
      </c>
      <c r="F180" s="2">
        <v>684</v>
      </c>
      <c r="H180" s="13">
        <v>3</v>
      </c>
      <c r="I180" s="13">
        <v>2.5499999999999998</v>
      </c>
      <c r="J180" s="4">
        <v>1</v>
      </c>
      <c r="K180" s="4">
        <v>0</v>
      </c>
      <c r="L180" s="4">
        <v>640000</v>
      </c>
      <c r="M180" s="4">
        <v>0</v>
      </c>
      <c r="N180" s="4">
        <v>153</v>
      </c>
      <c r="O180" s="4">
        <v>0</v>
      </c>
      <c r="P180" s="4">
        <v>2000</v>
      </c>
      <c r="Q180" s="4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43.369</v>
      </c>
      <c r="Y180" s="23">
        <v>0</v>
      </c>
      <c r="Z180" s="23">
        <v>0</v>
      </c>
      <c r="AA180" s="23">
        <v>0</v>
      </c>
      <c r="AB180" s="23">
        <v>0</v>
      </c>
      <c r="AC180" s="23">
        <f>X180*0.79</f>
        <v>34.261510000000001</v>
      </c>
      <c r="AD180" s="23">
        <v>2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43.369</v>
      </c>
      <c r="AN180" s="23">
        <v>0</v>
      </c>
      <c r="AO180" s="23">
        <v>0</v>
      </c>
      <c r="AP180" s="23">
        <v>2</v>
      </c>
      <c r="AV180" s="4">
        <v>0.1</v>
      </c>
      <c r="AY180" s="4">
        <v>20000</v>
      </c>
      <c r="AZ180" s="6"/>
      <c r="CD180" s="4">
        <v>0</v>
      </c>
    </row>
    <row r="181" spans="1:82" x14ac:dyDescent="0.3">
      <c r="A181" s="15" t="s">
        <v>309</v>
      </c>
      <c r="B181" s="15" t="s">
        <v>299</v>
      </c>
      <c r="D181" s="15">
        <v>43.805900000000001</v>
      </c>
      <c r="E181" s="15">
        <v>5.1516000000000002</v>
      </c>
      <c r="F181" s="15">
        <v>706</v>
      </c>
      <c r="H181" s="16">
        <v>3</v>
      </c>
      <c r="I181" s="16">
        <v>2.5499999999999998</v>
      </c>
      <c r="J181" s="11">
        <v>1</v>
      </c>
      <c r="K181" s="11">
        <v>0</v>
      </c>
      <c r="L181" s="11">
        <v>850000</v>
      </c>
      <c r="M181" s="11">
        <v>0</v>
      </c>
      <c r="N181" s="11">
        <v>153</v>
      </c>
      <c r="O181" s="11">
        <v>0</v>
      </c>
      <c r="P181" s="11">
        <v>2000</v>
      </c>
      <c r="Q181" s="11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4">
        <v>55.96</v>
      </c>
      <c r="Y181" s="24">
        <v>0</v>
      </c>
      <c r="Z181" s="24">
        <v>0</v>
      </c>
      <c r="AA181" s="24">
        <v>0</v>
      </c>
      <c r="AB181" s="24">
        <v>0</v>
      </c>
      <c r="AC181" s="24">
        <f t="shared" ref="AC181:AC202" si="2">X181*0.79</f>
        <v>44.208400000000005</v>
      </c>
      <c r="AD181" s="24">
        <v>2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  <c r="AL181" s="24">
        <v>0</v>
      </c>
      <c r="AM181" s="24">
        <v>55.96</v>
      </c>
      <c r="AN181" s="24">
        <v>0</v>
      </c>
      <c r="AO181" s="24">
        <v>0</v>
      </c>
      <c r="AP181" s="24">
        <v>2</v>
      </c>
      <c r="AV181" s="11">
        <v>0.1</v>
      </c>
      <c r="AY181" s="11">
        <v>20000</v>
      </c>
      <c r="AZ181" s="12"/>
      <c r="CD181" s="11">
        <v>0</v>
      </c>
    </row>
    <row r="182" spans="1:82" x14ac:dyDescent="0.3">
      <c r="A182" s="15" t="s">
        <v>309</v>
      </c>
      <c r="B182" s="15" t="s">
        <v>298</v>
      </c>
      <c r="D182" s="15">
        <v>43.805900000000001</v>
      </c>
      <c r="E182" s="15">
        <v>5.1516000000000002</v>
      </c>
      <c r="F182" s="15">
        <v>706</v>
      </c>
      <c r="H182" s="10">
        <v>3</v>
      </c>
      <c r="I182" s="16">
        <v>2.5499999999999998</v>
      </c>
      <c r="J182" s="11">
        <v>1</v>
      </c>
      <c r="K182" s="11">
        <v>0</v>
      </c>
      <c r="L182" s="11">
        <v>819999.99999999988</v>
      </c>
      <c r="M182" s="11">
        <v>0</v>
      </c>
      <c r="N182" s="11">
        <v>153</v>
      </c>
      <c r="O182" s="11">
        <v>0</v>
      </c>
      <c r="P182" s="11">
        <v>2000</v>
      </c>
      <c r="Q182" s="11">
        <v>0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0</v>
      </c>
      <c r="X182" s="24">
        <v>55.96</v>
      </c>
      <c r="Y182" s="24">
        <v>0</v>
      </c>
      <c r="Z182" s="24">
        <v>0</v>
      </c>
      <c r="AA182" s="24">
        <v>0</v>
      </c>
      <c r="AB182" s="24">
        <v>0</v>
      </c>
      <c r="AC182" s="24">
        <f t="shared" si="2"/>
        <v>44.208400000000005</v>
      </c>
      <c r="AD182" s="24">
        <v>3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M182" s="24">
        <v>55.96</v>
      </c>
      <c r="AN182" s="24">
        <v>0</v>
      </c>
      <c r="AO182" s="24">
        <v>0</v>
      </c>
      <c r="AP182" s="24">
        <v>3</v>
      </c>
      <c r="AV182" s="11">
        <v>0.1</v>
      </c>
      <c r="AY182" s="11">
        <v>20000</v>
      </c>
      <c r="AZ182" s="12"/>
      <c r="CD182" s="11">
        <v>0</v>
      </c>
    </row>
    <row r="183" spans="1:82" x14ac:dyDescent="0.3">
      <c r="A183" s="15" t="s">
        <v>309</v>
      </c>
      <c r="B183" s="15" t="s">
        <v>299</v>
      </c>
      <c r="D183" s="15">
        <v>43.814300000000003</v>
      </c>
      <c r="E183" s="15">
        <v>5.1421000000000001</v>
      </c>
      <c r="F183" s="15">
        <v>707</v>
      </c>
      <c r="H183" s="10">
        <v>3</v>
      </c>
      <c r="I183" s="16">
        <v>2.5499999999999998</v>
      </c>
      <c r="J183" s="11">
        <v>1</v>
      </c>
      <c r="K183" s="11">
        <v>0</v>
      </c>
      <c r="L183" s="11">
        <v>710000</v>
      </c>
      <c r="M183" s="11">
        <v>0</v>
      </c>
      <c r="N183" s="11">
        <v>153</v>
      </c>
      <c r="O183" s="11">
        <v>0</v>
      </c>
      <c r="P183" s="11">
        <v>2000</v>
      </c>
      <c r="Q183" s="11">
        <v>0</v>
      </c>
      <c r="R183" s="24">
        <v>0</v>
      </c>
      <c r="S183" s="24">
        <v>0</v>
      </c>
      <c r="T183" s="24">
        <v>0</v>
      </c>
      <c r="U183" s="24">
        <v>0</v>
      </c>
      <c r="V183" s="24">
        <v>0</v>
      </c>
      <c r="W183" s="24">
        <v>0</v>
      </c>
      <c r="X183" s="24">
        <v>57.359000000000002</v>
      </c>
      <c r="Y183" s="24">
        <v>0</v>
      </c>
      <c r="Z183" s="24">
        <v>0</v>
      </c>
      <c r="AA183" s="24">
        <v>0</v>
      </c>
      <c r="AB183" s="24">
        <v>0</v>
      </c>
      <c r="AC183" s="24">
        <f t="shared" si="2"/>
        <v>45.313610000000004</v>
      </c>
      <c r="AD183" s="24">
        <v>2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</v>
      </c>
      <c r="AM183" s="24">
        <v>57.359000000000002</v>
      </c>
      <c r="AN183" s="24">
        <v>0</v>
      </c>
      <c r="AO183" s="24">
        <v>0</v>
      </c>
      <c r="AP183" s="24">
        <v>2</v>
      </c>
      <c r="AV183" s="11">
        <v>0.1</v>
      </c>
      <c r="AY183" s="11">
        <v>20000</v>
      </c>
      <c r="AZ183" s="12"/>
      <c r="CD183" s="11">
        <v>0</v>
      </c>
    </row>
    <row r="184" spans="1:82" x14ac:dyDescent="0.3">
      <c r="A184" s="15" t="s">
        <v>309</v>
      </c>
      <c r="B184" s="15" t="s">
        <v>298</v>
      </c>
      <c r="D184" s="15">
        <v>43.814300000000003</v>
      </c>
      <c r="E184" s="15">
        <v>5.1421000000000001</v>
      </c>
      <c r="F184" s="15">
        <v>707</v>
      </c>
      <c r="H184" s="10">
        <v>3</v>
      </c>
      <c r="I184" s="16">
        <v>2.5499999999999998</v>
      </c>
      <c r="J184" s="11">
        <v>1</v>
      </c>
      <c r="K184" s="11">
        <v>0</v>
      </c>
      <c r="L184" s="11">
        <v>690000</v>
      </c>
      <c r="M184" s="11">
        <v>0</v>
      </c>
      <c r="N184" s="11">
        <v>153</v>
      </c>
      <c r="O184" s="11">
        <v>0</v>
      </c>
      <c r="P184" s="11">
        <v>2000</v>
      </c>
      <c r="Q184" s="11">
        <v>0</v>
      </c>
      <c r="R184" s="24">
        <v>0</v>
      </c>
      <c r="S184" s="24">
        <v>0</v>
      </c>
      <c r="T184" s="24">
        <v>0</v>
      </c>
      <c r="U184" s="24">
        <v>0</v>
      </c>
      <c r="V184" s="24">
        <v>0</v>
      </c>
      <c r="W184" s="24">
        <v>0</v>
      </c>
      <c r="X184" s="24">
        <v>47.566000000000003</v>
      </c>
      <c r="Y184" s="24">
        <v>0</v>
      </c>
      <c r="Z184" s="24">
        <v>0</v>
      </c>
      <c r="AA184" s="24">
        <v>0</v>
      </c>
      <c r="AB184" s="24">
        <v>0</v>
      </c>
      <c r="AC184" s="24">
        <f t="shared" si="2"/>
        <v>37.577140000000007</v>
      </c>
      <c r="AD184" s="24">
        <v>2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47.566000000000003</v>
      </c>
      <c r="AN184" s="24">
        <v>0</v>
      </c>
      <c r="AO184" s="24">
        <v>0</v>
      </c>
      <c r="AP184" s="24">
        <v>2</v>
      </c>
      <c r="AV184" s="11">
        <v>0.1</v>
      </c>
      <c r="AY184" s="11">
        <v>20000</v>
      </c>
      <c r="AZ184" s="12"/>
      <c r="CD184" s="11">
        <v>0</v>
      </c>
    </row>
    <row r="185" spans="1:82" x14ac:dyDescent="0.3">
      <c r="A185" s="15" t="s">
        <v>309</v>
      </c>
      <c r="B185" s="15" t="s">
        <v>299</v>
      </c>
      <c r="D185" s="15">
        <v>43.816299999999998</v>
      </c>
      <c r="E185" s="15">
        <v>5.1406999999999998</v>
      </c>
      <c r="F185" s="15">
        <v>694</v>
      </c>
      <c r="H185" s="10">
        <v>3</v>
      </c>
      <c r="I185" s="16">
        <v>2.5499999999999998</v>
      </c>
      <c r="J185" s="11">
        <v>1</v>
      </c>
      <c r="K185" s="11">
        <v>0</v>
      </c>
      <c r="L185" s="11">
        <v>590000</v>
      </c>
      <c r="M185" s="11">
        <v>0</v>
      </c>
      <c r="N185" s="11">
        <v>153</v>
      </c>
      <c r="O185" s="11">
        <v>0</v>
      </c>
      <c r="P185" s="11">
        <v>2000</v>
      </c>
      <c r="Q185" s="11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0</v>
      </c>
      <c r="W185" s="24">
        <v>0</v>
      </c>
      <c r="X185" s="24">
        <v>36.374000000000002</v>
      </c>
      <c r="Y185" s="24">
        <v>0</v>
      </c>
      <c r="Z185" s="24">
        <v>0</v>
      </c>
      <c r="AA185" s="24">
        <v>0</v>
      </c>
      <c r="AB185" s="24">
        <v>0</v>
      </c>
      <c r="AC185" s="24">
        <f t="shared" si="2"/>
        <v>28.735460000000003</v>
      </c>
      <c r="AD185" s="24">
        <v>2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36.374000000000002</v>
      </c>
      <c r="AN185" s="24">
        <v>0</v>
      </c>
      <c r="AO185" s="24">
        <v>0</v>
      </c>
      <c r="AP185" s="24">
        <v>2</v>
      </c>
      <c r="AV185" s="11">
        <v>0.1</v>
      </c>
      <c r="AY185" s="11">
        <v>20000</v>
      </c>
      <c r="AZ185" s="12"/>
      <c r="CD185" s="11">
        <v>0</v>
      </c>
    </row>
    <row r="186" spans="1:82" x14ac:dyDescent="0.3">
      <c r="A186" s="15" t="s">
        <v>309</v>
      </c>
      <c r="B186" s="15" t="s">
        <v>298</v>
      </c>
      <c r="D186" s="15">
        <v>43.816299999999998</v>
      </c>
      <c r="E186" s="15">
        <v>5.1406999999999998</v>
      </c>
      <c r="F186" s="15">
        <v>694</v>
      </c>
      <c r="H186" s="10">
        <v>3</v>
      </c>
      <c r="I186" s="16">
        <v>2.5499999999999998</v>
      </c>
      <c r="J186" s="11">
        <v>1</v>
      </c>
      <c r="K186" s="11">
        <v>0</v>
      </c>
      <c r="L186" s="11">
        <v>610000</v>
      </c>
      <c r="M186" s="11">
        <v>0</v>
      </c>
      <c r="N186" s="11">
        <v>153</v>
      </c>
      <c r="O186" s="11">
        <v>0</v>
      </c>
      <c r="P186" s="11">
        <v>2000</v>
      </c>
      <c r="Q186" s="11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4">
        <v>41.97</v>
      </c>
      <c r="Y186" s="24">
        <v>0</v>
      </c>
      <c r="Z186" s="24">
        <v>0</v>
      </c>
      <c r="AA186" s="24">
        <v>0</v>
      </c>
      <c r="AB186" s="24">
        <v>0</v>
      </c>
      <c r="AC186" s="24">
        <f t="shared" si="2"/>
        <v>33.156300000000002</v>
      </c>
      <c r="AD186" s="24">
        <v>2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41.97</v>
      </c>
      <c r="AN186" s="24">
        <v>0</v>
      </c>
      <c r="AO186" s="24">
        <v>0</v>
      </c>
      <c r="AP186" s="24">
        <v>2</v>
      </c>
      <c r="AV186" s="11">
        <v>0.1</v>
      </c>
      <c r="AY186" s="11">
        <v>20000</v>
      </c>
      <c r="AZ186" s="12"/>
      <c r="CD186" s="11">
        <v>0</v>
      </c>
    </row>
    <row r="187" spans="1:82" x14ac:dyDescent="0.3">
      <c r="A187" s="15" t="s">
        <v>309</v>
      </c>
      <c r="B187" s="15" t="s">
        <v>299</v>
      </c>
      <c r="D187" s="15">
        <v>43.811100000000003</v>
      </c>
      <c r="E187" s="15">
        <v>5.1508000000000003</v>
      </c>
      <c r="F187" s="15">
        <v>672</v>
      </c>
      <c r="H187" s="10">
        <v>3</v>
      </c>
      <c r="I187" s="16">
        <v>2.5499999999999998</v>
      </c>
      <c r="J187" s="11">
        <v>1</v>
      </c>
      <c r="K187" s="11">
        <v>0</v>
      </c>
      <c r="L187" s="11">
        <v>660000</v>
      </c>
      <c r="M187" s="11">
        <v>0</v>
      </c>
      <c r="N187" s="11">
        <v>153</v>
      </c>
      <c r="O187" s="11">
        <v>0</v>
      </c>
      <c r="P187" s="11">
        <v>2000</v>
      </c>
      <c r="Q187" s="11">
        <v>0</v>
      </c>
      <c r="R187" s="24">
        <v>0</v>
      </c>
      <c r="S187" s="24">
        <v>0</v>
      </c>
      <c r="T187" s="24">
        <v>0</v>
      </c>
      <c r="U187" s="24">
        <v>0</v>
      </c>
      <c r="V187" s="24">
        <v>0</v>
      </c>
      <c r="W187" s="24">
        <v>0</v>
      </c>
      <c r="X187" s="24">
        <v>29.379000000000001</v>
      </c>
      <c r="Y187" s="24">
        <v>0</v>
      </c>
      <c r="Z187" s="24">
        <v>0</v>
      </c>
      <c r="AA187" s="24">
        <v>0</v>
      </c>
      <c r="AB187" s="24">
        <v>0</v>
      </c>
      <c r="AC187" s="24">
        <f t="shared" si="2"/>
        <v>23.209410000000002</v>
      </c>
      <c r="AD187" s="24">
        <v>6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v>29.379000000000001</v>
      </c>
      <c r="AN187" s="24">
        <v>0</v>
      </c>
      <c r="AO187" s="24">
        <v>0</v>
      </c>
      <c r="AP187" s="24">
        <v>6</v>
      </c>
      <c r="AV187" s="11">
        <v>0.1</v>
      </c>
      <c r="AY187" s="11">
        <v>20000</v>
      </c>
      <c r="AZ187" s="12"/>
      <c r="CD187" s="11">
        <v>0</v>
      </c>
    </row>
    <row r="188" spans="1:82" x14ac:dyDescent="0.3">
      <c r="A188" s="15" t="s">
        <v>309</v>
      </c>
      <c r="B188" s="15" t="s">
        <v>298</v>
      </c>
      <c r="D188" s="15">
        <v>43.811100000000003</v>
      </c>
      <c r="E188" s="15">
        <v>5.1508000000000003</v>
      </c>
      <c r="F188" s="15">
        <v>672</v>
      </c>
      <c r="H188" s="10">
        <v>3</v>
      </c>
      <c r="I188" s="16">
        <v>2.5499999999999998</v>
      </c>
      <c r="J188" s="11">
        <v>1</v>
      </c>
      <c r="K188" s="11">
        <v>0</v>
      </c>
      <c r="L188" s="11">
        <v>690000</v>
      </c>
      <c r="M188" s="11">
        <v>0</v>
      </c>
      <c r="N188" s="11">
        <v>153</v>
      </c>
      <c r="O188" s="11">
        <v>0</v>
      </c>
      <c r="P188" s="11">
        <v>2000</v>
      </c>
      <c r="Q188" s="11">
        <v>0</v>
      </c>
      <c r="R188" s="24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43.369</v>
      </c>
      <c r="Y188" s="24">
        <v>0</v>
      </c>
      <c r="Z188" s="24">
        <v>0</v>
      </c>
      <c r="AA188" s="24">
        <v>0</v>
      </c>
      <c r="AB188" s="24">
        <v>0</v>
      </c>
      <c r="AC188" s="24">
        <f t="shared" si="2"/>
        <v>34.261510000000001</v>
      </c>
      <c r="AD188" s="24">
        <v>7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v>43.369</v>
      </c>
      <c r="AN188" s="24">
        <v>0</v>
      </c>
      <c r="AO188" s="24">
        <v>0</v>
      </c>
      <c r="AP188" s="24">
        <v>7</v>
      </c>
      <c r="AV188" s="11">
        <v>0.1</v>
      </c>
      <c r="AY188" s="11">
        <v>20000</v>
      </c>
      <c r="AZ188" s="12"/>
      <c r="CD188" s="11">
        <v>0</v>
      </c>
    </row>
    <row r="189" spans="1:82" x14ac:dyDescent="0.3">
      <c r="A189" s="15" t="s">
        <v>309</v>
      </c>
      <c r="B189" s="15" t="s">
        <v>299</v>
      </c>
      <c r="D189" s="15">
        <v>43.814</v>
      </c>
      <c r="E189" s="15">
        <v>5.1421999999999999</v>
      </c>
      <c r="F189" s="15">
        <v>687</v>
      </c>
      <c r="H189" s="10">
        <v>3</v>
      </c>
      <c r="I189" s="16">
        <v>2.5499999999999998</v>
      </c>
      <c r="J189" s="11">
        <v>1</v>
      </c>
      <c r="K189" s="11">
        <v>0</v>
      </c>
      <c r="L189" s="11">
        <v>969999.99999999988</v>
      </c>
      <c r="M189" s="11">
        <v>0</v>
      </c>
      <c r="N189" s="11">
        <v>153</v>
      </c>
      <c r="O189" s="11">
        <v>0</v>
      </c>
      <c r="P189" s="11">
        <v>2000</v>
      </c>
      <c r="Q189" s="11">
        <v>0</v>
      </c>
      <c r="R189" s="24">
        <v>0</v>
      </c>
      <c r="S189" s="24">
        <v>0</v>
      </c>
      <c r="T189" s="24">
        <v>0</v>
      </c>
      <c r="U189" s="24">
        <v>0</v>
      </c>
      <c r="V189" s="24">
        <v>0</v>
      </c>
      <c r="W189" s="24">
        <v>0</v>
      </c>
      <c r="X189" s="24">
        <v>41.97</v>
      </c>
      <c r="Y189" s="24">
        <v>0</v>
      </c>
      <c r="Z189" s="24">
        <v>0</v>
      </c>
      <c r="AA189" s="24">
        <v>0</v>
      </c>
      <c r="AB189" s="24">
        <v>0</v>
      </c>
      <c r="AC189" s="24">
        <f t="shared" si="2"/>
        <v>33.156300000000002</v>
      </c>
      <c r="AD189" s="24">
        <v>4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v>41.97</v>
      </c>
      <c r="AN189" s="24">
        <v>0</v>
      </c>
      <c r="AO189" s="24">
        <v>0</v>
      </c>
      <c r="AP189" s="24">
        <v>4</v>
      </c>
      <c r="AV189" s="11">
        <v>0.1</v>
      </c>
      <c r="AY189" s="11">
        <v>30000</v>
      </c>
      <c r="AZ189" s="12"/>
      <c r="CD189" s="11">
        <v>0</v>
      </c>
    </row>
    <row r="190" spans="1:82" x14ac:dyDescent="0.3">
      <c r="A190" s="15" t="s">
        <v>309</v>
      </c>
      <c r="B190" s="15" t="s">
        <v>298</v>
      </c>
      <c r="D190" s="15">
        <v>43.814</v>
      </c>
      <c r="E190" s="15">
        <v>5.1421999999999999</v>
      </c>
      <c r="F190" s="15">
        <v>687</v>
      </c>
      <c r="H190" s="10">
        <v>3</v>
      </c>
      <c r="I190" s="16">
        <v>2.5499999999999998</v>
      </c>
      <c r="J190" s="11">
        <v>1</v>
      </c>
      <c r="K190" s="11">
        <v>0</v>
      </c>
      <c r="L190" s="11">
        <v>920000.00000000012</v>
      </c>
      <c r="M190" s="11">
        <v>0</v>
      </c>
      <c r="N190" s="11">
        <v>153</v>
      </c>
      <c r="O190" s="11">
        <v>0</v>
      </c>
      <c r="P190" s="11">
        <v>2000</v>
      </c>
      <c r="Q190" s="11">
        <v>0</v>
      </c>
      <c r="R190" s="24">
        <v>0</v>
      </c>
      <c r="S190" s="24">
        <v>0</v>
      </c>
      <c r="T190" s="24">
        <v>0</v>
      </c>
      <c r="U190" s="24">
        <v>0</v>
      </c>
      <c r="V190" s="24">
        <v>0</v>
      </c>
      <c r="W190" s="24">
        <v>0</v>
      </c>
      <c r="X190" s="24">
        <v>43.369</v>
      </c>
      <c r="Y190" s="24">
        <v>0</v>
      </c>
      <c r="Z190" s="24">
        <v>0</v>
      </c>
      <c r="AA190" s="24">
        <v>0</v>
      </c>
      <c r="AB190" s="24">
        <v>0</v>
      </c>
      <c r="AC190" s="24">
        <f t="shared" si="2"/>
        <v>34.261510000000001</v>
      </c>
      <c r="AD190" s="24">
        <v>4</v>
      </c>
      <c r="AE190" s="24">
        <v>0</v>
      </c>
      <c r="AF190" s="24">
        <v>0</v>
      </c>
      <c r="AG190" s="24">
        <v>0</v>
      </c>
      <c r="AH190" s="24">
        <v>0</v>
      </c>
      <c r="AI190" s="24">
        <v>0</v>
      </c>
      <c r="AJ190" s="24">
        <v>0</v>
      </c>
      <c r="AK190" s="24">
        <v>0</v>
      </c>
      <c r="AL190" s="24">
        <v>0</v>
      </c>
      <c r="AM190" s="24">
        <v>43.369</v>
      </c>
      <c r="AN190" s="24">
        <v>0</v>
      </c>
      <c r="AO190" s="24">
        <v>0</v>
      </c>
      <c r="AP190" s="24">
        <v>4</v>
      </c>
      <c r="AV190" s="11">
        <v>0.1</v>
      </c>
      <c r="AY190" s="11">
        <v>30000</v>
      </c>
      <c r="AZ190" s="12"/>
      <c r="CD190" s="11">
        <v>0</v>
      </c>
    </row>
    <row r="191" spans="1:82" x14ac:dyDescent="0.3">
      <c r="A191" s="15" t="s">
        <v>309</v>
      </c>
      <c r="B191" s="15" t="s">
        <v>299</v>
      </c>
      <c r="D191" s="15">
        <v>43.8095</v>
      </c>
      <c r="E191" s="15">
        <v>5.1768000000000001</v>
      </c>
      <c r="F191" s="15">
        <v>680</v>
      </c>
      <c r="H191" s="10">
        <v>3</v>
      </c>
      <c r="I191" s="16">
        <v>2.5499999999999998</v>
      </c>
      <c r="J191" s="11">
        <v>1</v>
      </c>
      <c r="K191" s="11">
        <v>0</v>
      </c>
      <c r="L191" s="11">
        <v>1010000</v>
      </c>
      <c r="M191" s="11">
        <v>0</v>
      </c>
      <c r="N191" s="11">
        <v>153</v>
      </c>
      <c r="O191" s="11">
        <v>0</v>
      </c>
      <c r="P191" s="11">
        <v>2000</v>
      </c>
      <c r="Q191" s="11">
        <v>0</v>
      </c>
      <c r="R191" s="24">
        <v>0</v>
      </c>
      <c r="S191" s="24">
        <v>0</v>
      </c>
      <c r="T191" s="24">
        <v>0</v>
      </c>
      <c r="U191" s="24">
        <v>0</v>
      </c>
      <c r="V191" s="24">
        <v>0</v>
      </c>
      <c r="W191" s="24">
        <v>0</v>
      </c>
      <c r="X191" s="24">
        <v>40.570999999999998</v>
      </c>
      <c r="Y191" s="24">
        <v>0</v>
      </c>
      <c r="Z191" s="24">
        <v>0</v>
      </c>
      <c r="AA191" s="24">
        <v>0</v>
      </c>
      <c r="AB191" s="24">
        <v>0</v>
      </c>
      <c r="AC191" s="24">
        <f t="shared" si="2"/>
        <v>32.051090000000002</v>
      </c>
      <c r="AD191" s="24">
        <v>3</v>
      </c>
      <c r="AE191" s="24">
        <v>0</v>
      </c>
      <c r="AF191" s="24">
        <v>0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  <c r="AL191" s="24">
        <v>0</v>
      </c>
      <c r="AM191" s="24">
        <v>40.570999999999998</v>
      </c>
      <c r="AN191" s="24">
        <v>0</v>
      </c>
      <c r="AO191" s="24">
        <v>0</v>
      </c>
      <c r="AP191" s="24">
        <v>3</v>
      </c>
      <c r="AV191" s="11">
        <v>0.1</v>
      </c>
      <c r="AY191" s="11">
        <v>30000</v>
      </c>
      <c r="AZ191" s="12"/>
      <c r="CD191" s="11">
        <v>0</v>
      </c>
    </row>
    <row r="192" spans="1:82" x14ac:dyDescent="0.3">
      <c r="A192" s="15" t="s">
        <v>309</v>
      </c>
      <c r="B192" s="15" t="s">
        <v>298</v>
      </c>
      <c r="D192" s="15">
        <v>43.8095</v>
      </c>
      <c r="E192" s="15">
        <v>5.1768000000000001</v>
      </c>
      <c r="F192" s="15">
        <v>680</v>
      </c>
      <c r="H192" s="10">
        <v>3</v>
      </c>
      <c r="I192" s="16">
        <v>2.5499999999999998</v>
      </c>
      <c r="J192" s="11">
        <v>1</v>
      </c>
      <c r="K192" s="11">
        <v>0</v>
      </c>
      <c r="L192" s="11">
        <v>1040000</v>
      </c>
      <c r="M192" s="11">
        <v>0</v>
      </c>
      <c r="N192" s="11">
        <v>153</v>
      </c>
      <c r="O192" s="11">
        <v>0</v>
      </c>
      <c r="P192" s="11">
        <v>2000</v>
      </c>
      <c r="Q192" s="11">
        <v>0</v>
      </c>
      <c r="R192" s="24">
        <v>0</v>
      </c>
      <c r="S192" s="24">
        <v>0</v>
      </c>
      <c r="T192" s="24">
        <v>0</v>
      </c>
      <c r="U192" s="24">
        <v>0</v>
      </c>
      <c r="V192" s="24">
        <v>0</v>
      </c>
      <c r="W192" s="24">
        <v>0</v>
      </c>
      <c r="X192" s="24">
        <v>48.965000000000003</v>
      </c>
      <c r="Y192" s="24">
        <v>0</v>
      </c>
      <c r="Z192" s="24">
        <v>0</v>
      </c>
      <c r="AA192" s="24">
        <v>0</v>
      </c>
      <c r="AB192" s="24">
        <v>0</v>
      </c>
      <c r="AC192" s="24">
        <f t="shared" si="2"/>
        <v>38.682350000000007</v>
      </c>
      <c r="AD192" s="24">
        <v>4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48.965000000000003</v>
      </c>
      <c r="AN192" s="24">
        <v>0</v>
      </c>
      <c r="AO192" s="24">
        <v>0</v>
      </c>
      <c r="AP192" s="24">
        <v>4</v>
      </c>
      <c r="AV192" s="11">
        <v>0.1</v>
      </c>
      <c r="AY192" s="11">
        <v>30000</v>
      </c>
      <c r="AZ192" s="12"/>
      <c r="CD192" s="11">
        <v>0</v>
      </c>
    </row>
    <row r="193" spans="1:82" x14ac:dyDescent="0.3">
      <c r="A193" s="15" t="s">
        <v>309</v>
      </c>
      <c r="B193" s="15" t="s">
        <v>299</v>
      </c>
      <c r="D193" s="15">
        <v>43.809199999999997</v>
      </c>
      <c r="E193" s="15">
        <v>5.1744000000000003</v>
      </c>
      <c r="F193" s="15">
        <v>622</v>
      </c>
      <c r="H193" s="10">
        <v>3</v>
      </c>
      <c r="I193" s="16">
        <v>2.5499999999999998</v>
      </c>
      <c r="J193" s="11">
        <v>1</v>
      </c>
      <c r="K193" s="11">
        <v>0</v>
      </c>
      <c r="L193" s="11">
        <v>630000</v>
      </c>
      <c r="M193" s="11">
        <v>0</v>
      </c>
      <c r="N193" s="11">
        <v>153</v>
      </c>
      <c r="O193" s="11">
        <v>0</v>
      </c>
      <c r="P193" s="11">
        <v>2000</v>
      </c>
      <c r="Q193" s="11">
        <v>0</v>
      </c>
      <c r="R193" s="24">
        <v>0</v>
      </c>
      <c r="S193" s="24">
        <v>0</v>
      </c>
      <c r="T193" s="24">
        <v>0</v>
      </c>
      <c r="U193" s="24">
        <v>0</v>
      </c>
      <c r="V193" s="24">
        <v>0</v>
      </c>
      <c r="W193" s="24">
        <v>0</v>
      </c>
      <c r="X193" s="24">
        <v>43.369</v>
      </c>
      <c r="Y193" s="24">
        <v>0</v>
      </c>
      <c r="Z193" s="24">
        <v>0</v>
      </c>
      <c r="AA193" s="24">
        <v>0</v>
      </c>
      <c r="AB193" s="24">
        <v>0</v>
      </c>
      <c r="AC193" s="24">
        <f t="shared" si="2"/>
        <v>34.261510000000001</v>
      </c>
      <c r="AD193" s="24">
        <v>6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43.369</v>
      </c>
      <c r="AN193" s="24">
        <v>0</v>
      </c>
      <c r="AO193" s="24">
        <v>0</v>
      </c>
      <c r="AP193" s="24">
        <v>6</v>
      </c>
      <c r="AV193" s="11">
        <v>0.1</v>
      </c>
      <c r="AY193" s="11">
        <v>20000</v>
      </c>
      <c r="AZ193" s="12"/>
      <c r="CD193" s="11">
        <v>0</v>
      </c>
    </row>
    <row r="194" spans="1:82" x14ac:dyDescent="0.3">
      <c r="A194" s="15" t="s">
        <v>309</v>
      </c>
      <c r="B194" s="15" t="s">
        <v>298</v>
      </c>
      <c r="D194" s="15">
        <v>43.809199999999997</v>
      </c>
      <c r="E194" s="15">
        <v>5.1744000000000003</v>
      </c>
      <c r="F194" s="15">
        <v>622</v>
      </c>
      <c r="H194" s="10">
        <v>3</v>
      </c>
      <c r="I194" s="16">
        <v>2.5499999999999998</v>
      </c>
      <c r="J194" s="11">
        <v>1</v>
      </c>
      <c r="K194" s="11">
        <v>0</v>
      </c>
      <c r="L194" s="11">
        <v>650000</v>
      </c>
      <c r="M194" s="11">
        <v>0</v>
      </c>
      <c r="N194" s="11">
        <v>153</v>
      </c>
      <c r="O194" s="11">
        <v>0</v>
      </c>
      <c r="P194" s="11">
        <v>2000</v>
      </c>
      <c r="Q194" s="11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46.167000000000002</v>
      </c>
      <c r="Y194" s="24">
        <v>0</v>
      </c>
      <c r="Z194" s="24">
        <v>0</v>
      </c>
      <c r="AA194" s="24">
        <v>0</v>
      </c>
      <c r="AB194" s="24">
        <v>0</v>
      </c>
      <c r="AC194" s="24">
        <f t="shared" si="2"/>
        <v>36.47193</v>
      </c>
      <c r="AD194" s="24">
        <v>7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46.167000000000002</v>
      </c>
      <c r="AN194" s="24">
        <v>0</v>
      </c>
      <c r="AO194" s="24">
        <v>0</v>
      </c>
      <c r="AP194" s="24">
        <v>7</v>
      </c>
      <c r="AV194" s="11">
        <v>0.1</v>
      </c>
      <c r="AY194" s="11">
        <v>20000</v>
      </c>
      <c r="AZ194" s="12"/>
      <c r="CD194" s="11">
        <v>0</v>
      </c>
    </row>
    <row r="195" spans="1:82" x14ac:dyDescent="0.3">
      <c r="A195" s="15" t="s">
        <v>309</v>
      </c>
      <c r="B195" s="15" t="s">
        <v>299</v>
      </c>
      <c r="D195" s="15">
        <v>43.808199999999999</v>
      </c>
      <c r="E195" s="15">
        <v>5.1723999999999997</v>
      </c>
      <c r="F195" s="15">
        <v>624</v>
      </c>
      <c r="H195" s="10">
        <v>3</v>
      </c>
      <c r="I195" s="16">
        <v>2.5499999999999998</v>
      </c>
      <c r="J195" s="11">
        <v>1</v>
      </c>
      <c r="K195" s="11">
        <v>0</v>
      </c>
      <c r="L195" s="11">
        <v>840000</v>
      </c>
      <c r="M195" s="11">
        <v>0</v>
      </c>
      <c r="N195" s="11">
        <v>153</v>
      </c>
      <c r="O195" s="11">
        <v>0</v>
      </c>
      <c r="P195" s="11">
        <v>2000</v>
      </c>
      <c r="Q195" s="11">
        <v>0</v>
      </c>
      <c r="R195" s="24">
        <v>0</v>
      </c>
      <c r="S195" s="24">
        <v>0</v>
      </c>
      <c r="T195" s="24">
        <v>0</v>
      </c>
      <c r="U195" s="24">
        <v>0</v>
      </c>
      <c r="V195" s="24">
        <v>0</v>
      </c>
      <c r="W195" s="24">
        <v>0</v>
      </c>
      <c r="X195" s="24">
        <v>44.768000000000001</v>
      </c>
      <c r="Y195" s="24">
        <v>0</v>
      </c>
      <c r="Z195" s="24">
        <v>0</v>
      </c>
      <c r="AA195" s="24">
        <v>0</v>
      </c>
      <c r="AB195" s="24">
        <v>0</v>
      </c>
      <c r="AC195" s="24">
        <f t="shared" si="2"/>
        <v>35.366720000000001</v>
      </c>
      <c r="AD195" s="24">
        <v>3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  <c r="AL195" s="24">
        <v>0</v>
      </c>
      <c r="AM195" s="24">
        <v>44.768000000000001</v>
      </c>
      <c r="AN195" s="24">
        <v>0</v>
      </c>
      <c r="AO195" s="24">
        <v>0</v>
      </c>
      <c r="AP195" s="24">
        <v>3</v>
      </c>
      <c r="AV195" s="11">
        <v>0.1</v>
      </c>
      <c r="AY195" s="11">
        <v>30000</v>
      </c>
      <c r="AZ195" s="12"/>
      <c r="CD195" s="11">
        <v>0</v>
      </c>
    </row>
    <row r="196" spans="1:82" x14ac:dyDescent="0.3">
      <c r="A196" s="15" t="s">
        <v>309</v>
      </c>
      <c r="B196" s="15" t="s">
        <v>298</v>
      </c>
      <c r="D196" s="15">
        <v>43.808199999999999</v>
      </c>
      <c r="E196" s="15">
        <v>5.1723999999999997</v>
      </c>
      <c r="F196" s="15">
        <v>624</v>
      </c>
      <c r="H196" s="10">
        <v>3</v>
      </c>
      <c r="I196" s="16">
        <v>2.5499999999999998</v>
      </c>
      <c r="J196" s="11">
        <v>1</v>
      </c>
      <c r="K196" s="11">
        <v>0</v>
      </c>
      <c r="L196" s="11">
        <v>829999.99999999988</v>
      </c>
      <c r="M196" s="11">
        <v>0</v>
      </c>
      <c r="N196" s="11">
        <v>153</v>
      </c>
      <c r="O196" s="11">
        <v>0</v>
      </c>
      <c r="P196" s="11">
        <v>2000</v>
      </c>
      <c r="Q196" s="11">
        <v>0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46.167000000000002</v>
      </c>
      <c r="Y196" s="24">
        <v>0</v>
      </c>
      <c r="Z196" s="24">
        <v>0</v>
      </c>
      <c r="AA196" s="24">
        <v>0</v>
      </c>
      <c r="AB196" s="24">
        <v>0</v>
      </c>
      <c r="AC196" s="24">
        <f t="shared" si="2"/>
        <v>36.47193</v>
      </c>
      <c r="AD196" s="24">
        <v>3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46.167000000000002</v>
      </c>
      <c r="AN196" s="24">
        <v>0</v>
      </c>
      <c r="AO196" s="24">
        <v>0</v>
      </c>
      <c r="AP196" s="24">
        <v>3</v>
      </c>
      <c r="AV196" s="11">
        <v>0.1</v>
      </c>
      <c r="AY196" s="11">
        <v>20000</v>
      </c>
      <c r="AZ196" s="12"/>
      <c r="CD196" s="11">
        <v>0</v>
      </c>
    </row>
    <row r="197" spans="1:82" x14ac:dyDescent="0.3">
      <c r="A197" s="15" t="s">
        <v>309</v>
      </c>
      <c r="B197" s="15" t="s">
        <v>299</v>
      </c>
      <c r="D197" s="15">
        <v>43.809100000000001</v>
      </c>
      <c r="E197" s="15">
        <v>5.1718999999999999</v>
      </c>
      <c r="F197" s="15">
        <v>625</v>
      </c>
      <c r="H197" s="10">
        <v>3</v>
      </c>
      <c r="I197" s="16">
        <v>2.5499999999999998</v>
      </c>
      <c r="J197" s="11">
        <v>1</v>
      </c>
      <c r="K197" s="11">
        <v>0</v>
      </c>
      <c r="L197" s="11">
        <v>760000</v>
      </c>
      <c r="M197" s="11">
        <v>0</v>
      </c>
      <c r="N197" s="11">
        <v>153</v>
      </c>
      <c r="O197" s="11">
        <v>0</v>
      </c>
      <c r="P197" s="11">
        <v>2000</v>
      </c>
      <c r="Q197" s="11">
        <v>0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</v>
      </c>
      <c r="X197" s="24">
        <v>50.364000000000004</v>
      </c>
      <c r="Y197" s="24">
        <v>0</v>
      </c>
      <c r="Z197" s="24">
        <v>0</v>
      </c>
      <c r="AA197" s="24">
        <v>0</v>
      </c>
      <c r="AB197" s="24">
        <v>0</v>
      </c>
      <c r="AC197" s="24">
        <f t="shared" si="2"/>
        <v>39.787560000000006</v>
      </c>
      <c r="AD197" s="24">
        <v>8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50.364000000000004</v>
      </c>
      <c r="AN197" s="24">
        <v>0</v>
      </c>
      <c r="AO197" s="24">
        <v>0</v>
      </c>
      <c r="AP197" s="24">
        <v>8</v>
      </c>
      <c r="AV197" s="11">
        <v>0.1</v>
      </c>
      <c r="AY197" s="11">
        <v>20000</v>
      </c>
      <c r="AZ197" s="12"/>
      <c r="CD197" s="11">
        <v>0</v>
      </c>
    </row>
    <row r="198" spans="1:82" x14ac:dyDescent="0.3">
      <c r="A198" s="15" t="s">
        <v>309</v>
      </c>
      <c r="B198" s="15" t="s">
        <v>298</v>
      </c>
      <c r="D198" s="15">
        <v>43.809100000000001</v>
      </c>
      <c r="E198" s="15">
        <v>5.1718999999999999</v>
      </c>
      <c r="F198" s="15">
        <v>625</v>
      </c>
      <c r="H198" s="10">
        <v>3</v>
      </c>
      <c r="I198" s="16">
        <v>2.5499999999999998</v>
      </c>
      <c r="J198" s="11">
        <v>1</v>
      </c>
      <c r="K198" s="11">
        <v>0</v>
      </c>
      <c r="L198" s="11">
        <v>780000.00000000012</v>
      </c>
      <c r="M198" s="11">
        <v>0</v>
      </c>
      <c r="N198" s="11">
        <v>153</v>
      </c>
      <c r="O198" s="11">
        <v>0</v>
      </c>
      <c r="P198" s="11">
        <v>2000</v>
      </c>
      <c r="Q198" s="11">
        <v>0</v>
      </c>
      <c r="R198" s="24">
        <v>0</v>
      </c>
      <c r="S198" s="24">
        <v>0</v>
      </c>
      <c r="T198" s="24">
        <v>0</v>
      </c>
      <c r="U198" s="24">
        <v>0</v>
      </c>
      <c r="V198" s="24">
        <v>0</v>
      </c>
      <c r="W198" s="24">
        <v>0</v>
      </c>
      <c r="X198" s="24">
        <v>47.566000000000003</v>
      </c>
      <c r="Y198" s="24">
        <v>0</v>
      </c>
      <c r="Z198" s="24">
        <v>0</v>
      </c>
      <c r="AA198" s="24">
        <v>0</v>
      </c>
      <c r="AB198" s="24">
        <v>0</v>
      </c>
      <c r="AC198" s="24">
        <f t="shared" si="2"/>
        <v>37.577140000000007</v>
      </c>
      <c r="AD198" s="24">
        <v>10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  <c r="AL198" s="24">
        <v>0</v>
      </c>
      <c r="AM198" s="24">
        <v>47.566000000000003</v>
      </c>
      <c r="AN198" s="24">
        <v>0</v>
      </c>
      <c r="AO198" s="24">
        <v>0</v>
      </c>
      <c r="AP198" s="24">
        <v>10</v>
      </c>
      <c r="AV198" s="11">
        <v>0.1</v>
      </c>
      <c r="AY198" s="11">
        <v>30000</v>
      </c>
      <c r="AZ198" s="12"/>
      <c r="CD198" s="11">
        <v>0</v>
      </c>
    </row>
    <row r="199" spans="1:82" x14ac:dyDescent="0.3">
      <c r="A199" s="15" t="s">
        <v>309</v>
      </c>
      <c r="B199" s="15" t="s">
        <v>299</v>
      </c>
      <c r="D199" s="15">
        <v>43.808399999999999</v>
      </c>
      <c r="E199" s="15">
        <v>5.1581999999999999</v>
      </c>
      <c r="F199" s="15">
        <v>663</v>
      </c>
      <c r="H199" s="10">
        <v>3</v>
      </c>
      <c r="I199" s="16">
        <v>2.5499999999999998</v>
      </c>
      <c r="J199" s="11">
        <v>1</v>
      </c>
      <c r="K199" s="11">
        <v>0</v>
      </c>
      <c r="L199" s="11">
        <v>650000</v>
      </c>
      <c r="M199" s="11">
        <v>0</v>
      </c>
      <c r="N199" s="11">
        <v>153</v>
      </c>
      <c r="O199" s="11">
        <v>0</v>
      </c>
      <c r="P199" s="11">
        <v>2000</v>
      </c>
      <c r="Q199" s="11">
        <v>0</v>
      </c>
      <c r="R199" s="24">
        <v>0</v>
      </c>
      <c r="S199" s="24">
        <v>0</v>
      </c>
      <c r="T199" s="24">
        <v>0</v>
      </c>
      <c r="U199" s="24">
        <v>0</v>
      </c>
      <c r="V199" s="24">
        <v>0</v>
      </c>
      <c r="W199" s="24">
        <v>0</v>
      </c>
      <c r="X199" s="24">
        <v>48.965000000000003</v>
      </c>
      <c r="Y199" s="24">
        <v>0</v>
      </c>
      <c r="Z199" s="24">
        <v>0</v>
      </c>
      <c r="AA199" s="24">
        <v>0</v>
      </c>
      <c r="AB199" s="24">
        <v>0</v>
      </c>
      <c r="AC199" s="24">
        <f t="shared" si="2"/>
        <v>38.682350000000007</v>
      </c>
      <c r="AD199" s="24">
        <v>5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v>48.965000000000003</v>
      </c>
      <c r="AN199" s="24">
        <v>0</v>
      </c>
      <c r="AO199" s="24">
        <v>0</v>
      </c>
      <c r="AP199" s="24">
        <v>5</v>
      </c>
      <c r="AV199" s="11">
        <v>0.1</v>
      </c>
      <c r="AY199" s="11">
        <v>20000</v>
      </c>
      <c r="AZ199" s="12"/>
      <c r="CD199" s="11">
        <v>0</v>
      </c>
    </row>
    <row r="200" spans="1:82" x14ac:dyDescent="0.3">
      <c r="A200" s="15" t="s">
        <v>309</v>
      </c>
      <c r="B200" s="15" t="s">
        <v>298</v>
      </c>
      <c r="D200" s="15">
        <v>43.808399999999999</v>
      </c>
      <c r="E200" s="15">
        <v>5.1581999999999999</v>
      </c>
      <c r="F200" s="15">
        <v>663</v>
      </c>
      <c r="H200" s="10">
        <v>3</v>
      </c>
      <c r="I200" s="16">
        <v>2.5499999999999998</v>
      </c>
      <c r="J200" s="11">
        <v>1</v>
      </c>
      <c r="K200" s="11">
        <v>0</v>
      </c>
      <c r="L200" s="11">
        <v>730000</v>
      </c>
      <c r="M200" s="11">
        <v>0</v>
      </c>
      <c r="N200" s="11">
        <v>153</v>
      </c>
      <c r="O200" s="11">
        <v>0</v>
      </c>
      <c r="P200" s="11">
        <v>2000</v>
      </c>
      <c r="Q200" s="11">
        <v>0</v>
      </c>
      <c r="R200" s="24">
        <v>0</v>
      </c>
      <c r="S200" s="24">
        <v>0</v>
      </c>
      <c r="T200" s="24">
        <v>0</v>
      </c>
      <c r="U200" s="24">
        <v>0</v>
      </c>
      <c r="V200" s="24">
        <v>0</v>
      </c>
      <c r="W200" s="24">
        <v>0</v>
      </c>
      <c r="X200" s="24">
        <v>44.768000000000001</v>
      </c>
      <c r="Y200" s="24">
        <v>0</v>
      </c>
      <c r="Z200" s="24">
        <v>0</v>
      </c>
      <c r="AA200" s="24">
        <v>0</v>
      </c>
      <c r="AB200" s="24">
        <v>0</v>
      </c>
      <c r="AC200" s="24">
        <f t="shared" si="2"/>
        <v>35.366720000000001</v>
      </c>
      <c r="AD200" s="24">
        <v>7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v>44.768000000000001</v>
      </c>
      <c r="AN200" s="24">
        <v>0</v>
      </c>
      <c r="AO200" s="24">
        <v>0</v>
      </c>
      <c r="AP200" s="24">
        <v>7</v>
      </c>
      <c r="AV200" s="11">
        <v>0.1</v>
      </c>
      <c r="AY200" s="11">
        <v>20000</v>
      </c>
      <c r="AZ200" s="12"/>
      <c r="CD200" s="11">
        <v>0</v>
      </c>
    </row>
    <row r="201" spans="1:82" x14ac:dyDescent="0.3">
      <c r="A201" s="15" t="s">
        <v>309</v>
      </c>
      <c r="B201" s="15" t="s">
        <v>299</v>
      </c>
      <c r="D201" s="15">
        <v>43.796999999999997</v>
      </c>
      <c r="E201" s="15">
        <v>5.2309999999999999</v>
      </c>
      <c r="F201" s="15">
        <v>660</v>
      </c>
      <c r="H201" s="10">
        <v>3</v>
      </c>
      <c r="I201" s="16">
        <v>2.5499999999999998</v>
      </c>
      <c r="J201" s="11">
        <v>1</v>
      </c>
      <c r="K201" s="11">
        <v>0</v>
      </c>
      <c r="L201" s="11">
        <v>1400000</v>
      </c>
      <c r="M201" s="11">
        <v>0</v>
      </c>
      <c r="N201" s="11">
        <v>153</v>
      </c>
      <c r="O201" s="11">
        <v>0</v>
      </c>
      <c r="P201" s="11">
        <v>2000</v>
      </c>
      <c r="Q201" s="11">
        <v>0</v>
      </c>
      <c r="R201" s="24">
        <v>0</v>
      </c>
      <c r="S201" s="24">
        <v>0</v>
      </c>
      <c r="T201" s="24">
        <v>0</v>
      </c>
      <c r="U201" s="24">
        <v>0</v>
      </c>
      <c r="V201" s="24">
        <v>0</v>
      </c>
      <c r="W201" s="24">
        <v>0</v>
      </c>
      <c r="X201" s="24">
        <v>54.561</v>
      </c>
      <c r="Y201" s="24">
        <v>0</v>
      </c>
      <c r="Z201" s="24">
        <v>0</v>
      </c>
      <c r="AA201" s="24">
        <v>0</v>
      </c>
      <c r="AB201" s="24">
        <v>0</v>
      </c>
      <c r="AC201" s="24">
        <f t="shared" si="2"/>
        <v>43.103190000000005</v>
      </c>
      <c r="AD201" s="24">
        <v>2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>
        <v>54.561</v>
      </c>
      <c r="AN201" s="24">
        <v>0</v>
      </c>
      <c r="AO201" s="24">
        <v>0</v>
      </c>
      <c r="AP201" s="24">
        <v>2</v>
      </c>
      <c r="AV201" s="11">
        <v>0.1</v>
      </c>
      <c r="AY201" s="11">
        <v>80000</v>
      </c>
      <c r="AZ201" s="12"/>
      <c r="CD201" s="11">
        <v>0</v>
      </c>
    </row>
    <row r="202" spans="1:82" x14ac:dyDescent="0.3">
      <c r="A202" s="15" t="s">
        <v>309</v>
      </c>
      <c r="B202" s="15" t="s">
        <v>298</v>
      </c>
      <c r="D202" s="15">
        <v>43.796999999999997</v>
      </c>
      <c r="E202" s="15">
        <v>5.2309999999999999</v>
      </c>
      <c r="F202" s="15">
        <v>660</v>
      </c>
      <c r="H202" s="16">
        <v>3</v>
      </c>
      <c r="I202" s="16">
        <v>2.5499999999999998</v>
      </c>
      <c r="J202" s="11">
        <v>1</v>
      </c>
      <c r="K202" s="11">
        <v>0</v>
      </c>
      <c r="L202" s="11">
        <v>1370000</v>
      </c>
      <c r="M202" s="11">
        <v>0</v>
      </c>
      <c r="N202" s="11">
        <v>153</v>
      </c>
      <c r="O202" s="11">
        <v>0</v>
      </c>
      <c r="P202" s="11">
        <v>2000</v>
      </c>
      <c r="Q202" s="11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53.161999999999999</v>
      </c>
      <c r="Y202" s="24">
        <v>0</v>
      </c>
      <c r="Z202" s="24">
        <v>0</v>
      </c>
      <c r="AA202" s="24">
        <v>0</v>
      </c>
      <c r="AB202" s="24">
        <v>0</v>
      </c>
      <c r="AC202" s="24">
        <f t="shared" si="2"/>
        <v>41.997979999999998</v>
      </c>
      <c r="AD202" s="24">
        <v>2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53.161999999999999</v>
      </c>
      <c r="AN202" s="24">
        <v>0</v>
      </c>
      <c r="AO202" s="24">
        <v>0</v>
      </c>
      <c r="AP202" s="24">
        <v>2</v>
      </c>
      <c r="AV202" s="11">
        <v>0.1</v>
      </c>
      <c r="AY202" s="11">
        <v>90000</v>
      </c>
      <c r="AZ202" s="12"/>
      <c r="CD202" s="11">
        <v>0</v>
      </c>
    </row>
    <row r="203" spans="1:82" s="4" customFormat="1" x14ac:dyDescent="0.3">
      <c r="A203" s="1" t="s">
        <v>308</v>
      </c>
      <c r="B203" s="1" t="s">
        <v>300</v>
      </c>
      <c r="C203" s="1" t="s">
        <v>250</v>
      </c>
      <c r="D203" s="1">
        <v>35.341999999999999</v>
      </c>
      <c r="E203" s="1">
        <v>25.656500000000001</v>
      </c>
      <c r="F203" s="1">
        <v>481.3</v>
      </c>
      <c r="H203" s="20">
        <v>0.25</v>
      </c>
      <c r="I203" s="13">
        <v>2.5499999999999998</v>
      </c>
      <c r="J203" s="4">
        <v>1</v>
      </c>
      <c r="K203" s="4">
        <v>0</v>
      </c>
      <c r="L203" s="4">
        <v>359131.606966305</v>
      </c>
      <c r="M203" s="4">
        <v>0</v>
      </c>
      <c r="N203" s="4">
        <v>153</v>
      </c>
      <c r="O203" s="4">
        <v>0</v>
      </c>
      <c r="P203" s="4">
        <v>2000</v>
      </c>
      <c r="Q203" s="4">
        <v>0</v>
      </c>
      <c r="R203" s="5">
        <v>29.73</v>
      </c>
      <c r="S203" s="23">
        <v>0.11899999999999999</v>
      </c>
      <c r="T203" s="5">
        <v>2.5499999999999998</v>
      </c>
      <c r="U203" s="5">
        <v>1.62</v>
      </c>
      <c r="V203" s="5">
        <v>0.08</v>
      </c>
      <c r="W203" s="5">
        <v>4.9400000000000004</v>
      </c>
      <c r="X203" s="5">
        <v>30.49</v>
      </c>
      <c r="Y203" s="5">
        <v>0.63</v>
      </c>
      <c r="Z203" s="5">
        <v>0.41</v>
      </c>
      <c r="AA203" s="5">
        <v>0.03</v>
      </c>
      <c r="AB203" s="23">
        <v>0</v>
      </c>
      <c r="AC203" s="5">
        <v>29.54</v>
      </c>
      <c r="AD203" s="23">
        <v>90.96</v>
      </c>
      <c r="AE203" s="23">
        <v>0</v>
      </c>
      <c r="AF203" s="23">
        <v>2</v>
      </c>
      <c r="AG203" s="5">
        <v>1.9</v>
      </c>
      <c r="AH203" s="5">
        <v>1.3</v>
      </c>
      <c r="AI203" s="5">
        <v>1.7</v>
      </c>
      <c r="AJ203" s="5">
        <v>80</v>
      </c>
      <c r="AK203" s="23">
        <v>0</v>
      </c>
      <c r="AL203" s="23">
        <v>7.9165521509326764E-2</v>
      </c>
      <c r="AM203" s="23">
        <v>47.373966488489522</v>
      </c>
      <c r="AN203" s="23">
        <v>0</v>
      </c>
      <c r="AO203" s="23">
        <v>0.91840274389046894</v>
      </c>
      <c r="AP203" s="23">
        <v>90.962579975321844</v>
      </c>
      <c r="AV203" s="4">
        <v>0.1</v>
      </c>
      <c r="AY203" s="4">
        <v>26240.972564801203</v>
      </c>
      <c r="AZ203" s="6"/>
      <c r="CD203" s="4">
        <v>0</v>
      </c>
    </row>
    <row r="204" spans="1:82" x14ac:dyDescent="0.3">
      <c r="A204" s="3" t="s">
        <v>308</v>
      </c>
      <c r="B204" s="3" t="s">
        <v>300</v>
      </c>
      <c r="C204" s="3" t="s">
        <v>251</v>
      </c>
      <c r="D204" s="3">
        <v>35.333300000000001</v>
      </c>
      <c r="E204" s="3">
        <v>25.621300000000002</v>
      </c>
      <c r="F204" s="3">
        <v>453</v>
      </c>
      <c r="H204" s="10">
        <v>0.25</v>
      </c>
      <c r="I204" s="16">
        <v>2.5499999999999998</v>
      </c>
      <c r="J204" s="11">
        <v>1</v>
      </c>
      <c r="K204" s="11">
        <v>0</v>
      </c>
      <c r="L204" s="11">
        <v>488999.99999999994</v>
      </c>
      <c r="M204" s="11">
        <v>0</v>
      </c>
      <c r="N204" s="11">
        <v>153</v>
      </c>
      <c r="O204" s="11">
        <v>0</v>
      </c>
      <c r="P204" s="11">
        <v>2000</v>
      </c>
      <c r="Q204" s="11">
        <v>0</v>
      </c>
      <c r="R204" s="29">
        <v>11.61</v>
      </c>
      <c r="S204" s="29">
        <v>1.9E-2</v>
      </c>
      <c r="T204" s="29">
        <v>0.48</v>
      </c>
      <c r="U204" s="29">
        <v>0.37</v>
      </c>
      <c r="V204" s="29">
        <v>5.1999999999999998E-2</v>
      </c>
      <c r="W204" s="29">
        <v>0.26</v>
      </c>
      <c r="X204" s="29">
        <v>48.79</v>
      </c>
      <c r="Y204" s="29">
        <v>0.05</v>
      </c>
      <c r="Z204" s="29">
        <v>0.09</v>
      </c>
      <c r="AA204" s="29">
        <v>0.05</v>
      </c>
      <c r="AB204" s="24">
        <v>0</v>
      </c>
      <c r="AC204" s="29">
        <v>38.86</v>
      </c>
      <c r="AD204" s="24">
        <v>8.17</v>
      </c>
      <c r="AE204" s="24">
        <v>0</v>
      </c>
      <c r="AF204" s="29">
        <v>1.4</v>
      </c>
      <c r="AG204" s="29">
        <v>1.4</v>
      </c>
      <c r="AH204" s="29">
        <v>0.3</v>
      </c>
      <c r="AI204" s="29">
        <v>0.4</v>
      </c>
      <c r="AJ204" s="29">
        <v>0</v>
      </c>
      <c r="AK204" s="24">
        <v>0</v>
      </c>
      <c r="AL204" s="29">
        <v>0.09</v>
      </c>
      <c r="AM204" s="29">
        <v>48.79</v>
      </c>
      <c r="AN204" s="29">
        <v>1.9E-2</v>
      </c>
      <c r="AO204" s="29">
        <v>0.37</v>
      </c>
      <c r="AP204" s="24">
        <v>8.17</v>
      </c>
      <c r="AV204" s="11">
        <v>0.1</v>
      </c>
      <c r="AY204" s="11">
        <v>28000.000000000004</v>
      </c>
      <c r="AZ204" s="12"/>
      <c r="CD204" s="11">
        <v>0</v>
      </c>
    </row>
    <row r="205" spans="1:82" x14ac:dyDescent="0.3">
      <c r="A205" s="3" t="s">
        <v>308</v>
      </c>
      <c r="B205" s="3" t="s">
        <v>300</v>
      </c>
      <c r="C205" s="3" t="s">
        <v>252</v>
      </c>
      <c r="D205" s="3">
        <v>35.278700000000001</v>
      </c>
      <c r="E205" s="3">
        <v>24.829599999999999</v>
      </c>
      <c r="F205" s="3">
        <v>1408.7</v>
      </c>
      <c r="H205" s="10">
        <v>0.25</v>
      </c>
      <c r="I205" s="16">
        <v>2.5499999999999998</v>
      </c>
      <c r="J205" s="11">
        <v>1</v>
      </c>
      <c r="K205" s="11">
        <v>0</v>
      </c>
      <c r="L205" s="11">
        <v>360000</v>
      </c>
      <c r="M205" s="11">
        <v>0</v>
      </c>
      <c r="N205" s="11">
        <v>153</v>
      </c>
      <c r="O205" s="11">
        <v>0</v>
      </c>
      <c r="P205" s="11">
        <v>2000</v>
      </c>
      <c r="Q205" s="11">
        <v>0</v>
      </c>
      <c r="R205" s="29">
        <v>6.98</v>
      </c>
      <c r="S205" s="29">
        <v>2.9000000000000001E-2</v>
      </c>
      <c r="T205" s="29">
        <v>0.85</v>
      </c>
      <c r="U205" s="29">
        <v>0.35</v>
      </c>
      <c r="V205" s="29">
        <v>4.7E-2</v>
      </c>
      <c r="W205" s="29">
        <v>0.3</v>
      </c>
      <c r="X205" s="29">
        <v>50.3</v>
      </c>
      <c r="Y205" s="29">
        <v>0.17</v>
      </c>
      <c r="Z205" s="29">
        <v>0.18</v>
      </c>
      <c r="AA205" s="29">
        <v>0.04</v>
      </c>
      <c r="AB205" s="24">
        <v>0</v>
      </c>
      <c r="AC205" s="29">
        <v>40.549999999999997</v>
      </c>
      <c r="AD205" s="24">
        <v>3.98</v>
      </c>
      <c r="AE205" s="24">
        <v>0</v>
      </c>
      <c r="AF205" s="29">
        <v>1.3</v>
      </c>
      <c r="AG205" s="29">
        <v>1.1000000000000001</v>
      </c>
      <c r="AH205" s="29">
        <v>0.4</v>
      </c>
      <c r="AI205" s="29">
        <v>0.4</v>
      </c>
      <c r="AJ205" s="29">
        <v>0</v>
      </c>
      <c r="AK205" s="24">
        <v>0</v>
      </c>
      <c r="AL205" s="29">
        <v>0.18</v>
      </c>
      <c r="AM205" s="29">
        <v>50.3</v>
      </c>
      <c r="AN205" s="29">
        <v>2.9000000000000001E-2</v>
      </c>
      <c r="AO205" s="29">
        <v>0.35</v>
      </c>
      <c r="AP205" s="24">
        <v>3.98</v>
      </c>
      <c r="AV205" s="11">
        <v>0.1</v>
      </c>
      <c r="AY205" s="11">
        <v>17000</v>
      </c>
      <c r="AZ205" s="12"/>
      <c r="CD205" s="11">
        <v>0</v>
      </c>
    </row>
    <row r="206" spans="1:82" x14ac:dyDescent="0.3">
      <c r="A206" s="3" t="s">
        <v>308</v>
      </c>
      <c r="B206" s="3" t="s">
        <v>300</v>
      </c>
      <c r="C206" s="3" t="s">
        <v>253</v>
      </c>
      <c r="D206" s="3">
        <v>35.377000000000002</v>
      </c>
      <c r="E206" s="3">
        <v>24.135100000000001</v>
      </c>
      <c r="F206" s="3">
        <v>1213.2</v>
      </c>
      <c r="H206" s="10">
        <v>0.25</v>
      </c>
      <c r="I206" s="16">
        <v>2.5499999999999998</v>
      </c>
      <c r="J206" s="11">
        <v>1</v>
      </c>
      <c r="K206" s="11">
        <v>0</v>
      </c>
      <c r="L206" s="11">
        <v>582612.80703090201</v>
      </c>
      <c r="M206" s="11">
        <v>0</v>
      </c>
      <c r="N206" s="11">
        <v>153</v>
      </c>
      <c r="O206" s="11">
        <v>0</v>
      </c>
      <c r="P206" s="11">
        <v>2000</v>
      </c>
      <c r="Q206" s="11">
        <v>0</v>
      </c>
      <c r="R206" s="29">
        <v>10.02</v>
      </c>
      <c r="S206" s="24">
        <v>1.4999999999999999E-2</v>
      </c>
      <c r="T206" s="29">
        <v>0.31</v>
      </c>
      <c r="U206" s="29">
        <v>0.48</v>
      </c>
      <c r="V206" s="29">
        <v>1.4E-2</v>
      </c>
      <c r="W206" s="29">
        <v>12.99</v>
      </c>
      <c r="X206" s="29">
        <v>33.159999999999997</v>
      </c>
      <c r="Y206" s="29">
        <v>0.08</v>
      </c>
      <c r="Z206" s="29">
        <v>0.06</v>
      </c>
      <c r="AA206" s="29">
        <v>0.03</v>
      </c>
      <c r="AB206" s="24">
        <v>0</v>
      </c>
      <c r="AC206" s="29">
        <v>41.4</v>
      </c>
      <c r="AD206" s="24">
        <v>205.66</v>
      </c>
      <c r="AE206" s="24">
        <v>0</v>
      </c>
      <c r="AF206" s="22">
        <v>0.4</v>
      </c>
      <c r="AG206" s="29">
        <v>0.4</v>
      </c>
      <c r="AH206" s="29">
        <v>2.5</v>
      </c>
      <c r="AI206" s="29">
        <v>0.2</v>
      </c>
      <c r="AJ206" s="24">
        <v>0</v>
      </c>
      <c r="AK206" s="24">
        <v>0</v>
      </c>
      <c r="AL206" s="24">
        <v>3.2521036823500035E-2</v>
      </c>
      <c r="AM206" s="24">
        <v>37.057016595939992</v>
      </c>
      <c r="AN206" s="24">
        <v>3.3838928390250173E-3</v>
      </c>
      <c r="AO206" s="24">
        <v>0.13526391651300051</v>
      </c>
      <c r="AP206" s="24">
        <v>205.65761249051229</v>
      </c>
      <c r="AV206" s="11">
        <v>0.1</v>
      </c>
      <c r="AY206" s="11">
        <v>80432.607182455817</v>
      </c>
      <c r="AZ206" s="12"/>
      <c r="CD206" s="11">
        <v>0</v>
      </c>
    </row>
    <row r="207" spans="1:82" x14ac:dyDescent="0.3">
      <c r="A207" s="3" t="s">
        <v>308</v>
      </c>
      <c r="B207" s="3" t="s">
        <v>300</v>
      </c>
      <c r="C207" s="3" t="s">
        <v>254</v>
      </c>
      <c r="D207" s="3">
        <v>35.376399999999997</v>
      </c>
      <c r="E207" s="3">
        <v>24.201000000000001</v>
      </c>
      <c r="F207" s="3">
        <v>727.2</v>
      </c>
      <c r="H207" s="10">
        <v>0.25</v>
      </c>
      <c r="I207" s="16">
        <v>2.5499999999999998</v>
      </c>
      <c r="J207" s="11">
        <v>1</v>
      </c>
      <c r="K207" s="11">
        <v>0</v>
      </c>
      <c r="L207" s="11">
        <v>331314.618654677</v>
      </c>
      <c r="M207" s="11">
        <v>0</v>
      </c>
      <c r="N207" s="11">
        <v>153</v>
      </c>
      <c r="O207" s="11">
        <v>0</v>
      </c>
      <c r="P207" s="11">
        <v>2000</v>
      </c>
      <c r="Q207" s="11">
        <v>0</v>
      </c>
      <c r="R207" s="29">
        <v>11.38</v>
      </c>
      <c r="S207" s="24">
        <v>2.8000000000000001E-2</v>
      </c>
      <c r="T207" s="29">
        <v>0.46</v>
      </c>
      <c r="U207" s="29">
        <v>0.84</v>
      </c>
      <c r="V207" s="29">
        <v>1.7000000000000001E-2</v>
      </c>
      <c r="W207" s="29">
        <v>4.99</v>
      </c>
      <c r="X207" s="29">
        <v>42.66</v>
      </c>
      <c r="Y207" s="22">
        <v>0.1</v>
      </c>
      <c r="Z207" s="29">
        <v>0.09</v>
      </c>
      <c r="AA207" s="22">
        <v>0.08</v>
      </c>
      <c r="AB207" s="24">
        <v>0</v>
      </c>
      <c r="AC207" s="29">
        <v>38.86</v>
      </c>
      <c r="AD207" s="24">
        <v>79.87</v>
      </c>
      <c r="AE207" s="24">
        <v>0</v>
      </c>
      <c r="AF207" s="22">
        <v>0.6</v>
      </c>
      <c r="AG207" s="29">
        <v>0.8</v>
      </c>
      <c r="AH207" s="29">
        <v>1.6</v>
      </c>
      <c r="AI207" s="29">
        <v>0.4</v>
      </c>
      <c r="AJ207" s="29">
        <v>0</v>
      </c>
      <c r="AK207" s="24">
        <v>0</v>
      </c>
      <c r="AL207" s="24">
        <v>3.6064619147924228E-2</v>
      </c>
      <c r="AM207" s="24">
        <v>48.487787048990945</v>
      </c>
      <c r="AN207" s="24">
        <v>4.6280016307671638E-3</v>
      </c>
      <c r="AO207" s="24">
        <v>0.22873235034314121</v>
      </c>
      <c r="AP207" s="24">
        <v>79.869875924812888</v>
      </c>
      <c r="AV207" s="11">
        <v>0.1</v>
      </c>
      <c r="AY207" s="11">
        <v>21454.68796913225</v>
      </c>
      <c r="AZ207" s="12"/>
      <c r="CD207" s="11">
        <v>0</v>
      </c>
    </row>
    <row r="208" spans="1:82" x14ac:dyDescent="0.3">
      <c r="A208" s="3" t="s">
        <v>308</v>
      </c>
      <c r="B208" s="3" t="s">
        <v>300</v>
      </c>
      <c r="C208" s="3" t="s">
        <v>255</v>
      </c>
      <c r="D208" s="3">
        <v>35.197499999999998</v>
      </c>
      <c r="E208" s="3">
        <v>24.057200000000002</v>
      </c>
      <c r="F208" s="3">
        <v>1061.5999999999999</v>
      </c>
      <c r="H208" s="10">
        <v>0.25</v>
      </c>
      <c r="I208" s="16">
        <v>2.5499999999999998</v>
      </c>
      <c r="J208" s="11">
        <v>1</v>
      </c>
      <c r="K208" s="11">
        <v>0</v>
      </c>
      <c r="L208" s="11">
        <v>474000</v>
      </c>
      <c r="M208" s="11">
        <v>0</v>
      </c>
      <c r="N208" s="11">
        <v>153</v>
      </c>
      <c r="O208" s="11">
        <v>0</v>
      </c>
      <c r="P208" s="11">
        <v>2000</v>
      </c>
      <c r="Q208" s="11">
        <v>0</v>
      </c>
      <c r="R208" s="29">
        <v>3.95</v>
      </c>
      <c r="S208" s="29">
        <v>2.9000000000000001E-2</v>
      </c>
      <c r="T208" s="29">
        <v>0.85</v>
      </c>
      <c r="U208" s="29">
        <v>0.35</v>
      </c>
      <c r="V208" s="29">
        <v>4.7E-2</v>
      </c>
      <c r="W208" s="29">
        <v>0.3</v>
      </c>
      <c r="X208" s="29">
        <v>50.3</v>
      </c>
      <c r="Y208" s="29">
        <v>0.17</v>
      </c>
      <c r="Z208" s="29">
        <v>0.18</v>
      </c>
      <c r="AA208" s="29">
        <v>0.04</v>
      </c>
      <c r="AB208" s="24">
        <v>0</v>
      </c>
      <c r="AC208" s="29">
        <v>40.549999999999997</v>
      </c>
      <c r="AD208" s="25">
        <v>168.06</v>
      </c>
      <c r="AE208" s="24">
        <v>0</v>
      </c>
      <c r="AF208" s="25">
        <v>0.2</v>
      </c>
      <c r="AG208" s="24">
        <v>0.2</v>
      </c>
      <c r="AH208" s="25">
        <v>2.8</v>
      </c>
      <c r="AI208" s="25">
        <v>0.2</v>
      </c>
      <c r="AJ208" s="24">
        <v>0</v>
      </c>
      <c r="AK208" s="24">
        <v>0</v>
      </c>
      <c r="AL208" s="29">
        <v>0.05</v>
      </c>
      <c r="AM208" s="29">
        <v>38.85</v>
      </c>
      <c r="AN208" s="29">
        <v>1.2E-2</v>
      </c>
      <c r="AO208" s="29">
        <v>0.3</v>
      </c>
      <c r="AP208" s="25">
        <v>168.06</v>
      </c>
      <c r="AV208" s="11">
        <v>0.1</v>
      </c>
      <c r="AY208" s="11">
        <v>44000</v>
      </c>
      <c r="AZ208" s="12"/>
      <c r="CD208" s="11">
        <v>0</v>
      </c>
    </row>
    <row r="209" spans="1:82" x14ac:dyDescent="0.3">
      <c r="A209" s="3" t="s">
        <v>308</v>
      </c>
      <c r="B209" s="9" t="s">
        <v>301</v>
      </c>
      <c r="C209" s="3" t="s">
        <v>256</v>
      </c>
      <c r="D209" s="3">
        <v>35.270699999999998</v>
      </c>
      <c r="E209" s="3">
        <v>23.963799999999999</v>
      </c>
      <c r="F209" s="3">
        <v>1213</v>
      </c>
      <c r="H209" s="10">
        <v>0.05</v>
      </c>
      <c r="I209" s="16">
        <v>2.5499999999999998</v>
      </c>
      <c r="J209" s="11">
        <v>1</v>
      </c>
      <c r="K209" s="11">
        <v>0</v>
      </c>
      <c r="L209" s="11">
        <v>98973.366501276207</v>
      </c>
      <c r="M209" s="11">
        <v>0</v>
      </c>
      <c r="N209" s="11">
        <v>153</v>
      </c>
      <c r="O209" s="11">
        <v>0</v>
      </c>
      <c r="P209" s="11">
        <v>2000</v>
      </c>
      <c r="Q209" s="11">
        <v>0</v>
      </c>
      <c r="R209" s="29">
        <v>22.27</v>
      </c>
      <c r="S209" s="24">
        <v>2.1000000000000001E-2</v>
      </c>
      <c r="T209" s="29">
        <v>0.54</v>
      </c>
      <c r="U209" s="29">
        <v>0.28000000000000003</v>
      </c>
      <c r="V209" s="29">
        <v>2.1999999999999999E-2</v>
      </c>
      <c r="W209" s="29">
        <v>2.78</v>
      </c>
      <c r="X209" s="29">
        <v>38.619999999999997</v>
      </c>
      <c r="Y209" s="29">
        <v>0.08</v>
      </c>
      <c r="Z209" s="29">
        <v>0.15</v>
      </c>
      <c r="AA209" s="29">
        <v>0.03</v>
      </c>
      <c r="AB209" s="24">
        <v>0</v>
      </c>
      <c r="AC209" s="29">
        <v>34.04</v>
      </c>
      <c r="AD209" s="24">
        <v>51.48</v>
      </c>
      <c r="AE209" s="24">
        <v>0</v>
      </c>
      <c r="AF209" s="22">
        <v>0.9</v>
      </c>
      <c r="AG209" s="29">
        <v>1.1000000000000001</v>
      </c>
      <c r="AH209" s="29">
        <v>0.7</v>
      </c>
      <c r="AI209" s="29">
        <v>0.5</v>
      </c>
      <c r="AJ209" s="24">
        <v>0</v>
      </c>
      <c r="AK209" s="24">
        <v>0</v>
      </c>
      <c r="AL209" s="24">
        <v>3.7151291148308278E-2</v>
      </c>
      <c r="AM209" s="24">
        <v>49.949416428136935</v>
      </c>
      <c r="AN209" s="24">
        <v>5.0905023482440172E-4</v>
      </c>
      <c r="AO209" s="24">
        <v>5.4302582296616594E-2</v>
      </c>
      <c r="AP209" s="24">
        <v>51.480147865949618</v>
      </c>
      <c r="AV209" s="11">
        <v>0.1</v>
      </c>
      <c r="AY209" s="11">
        <v>23093.276694171644</v>
      </c>
      <c r="AZ209" s="12"/>
      <c r="CD209" s="11">
        <v>0</v>
      </c>
    </row>
    <row r="210" spans="1:82" s="4" customFormat="1" x14ac:dyDescent="0.3">
      <c r="A210" s="1" t="s">
        <v>307</v>
      </c>
      <c r="B210" s="1" t="s">
        <v>298</v>
      </c>
      <c r="C210" s="1" t="s">
        <v>257</v>
      </c>
      <c r="D210" s="1">
        <v>33.319000000000003</v>
      </c>
      <c r="E210" s="1">
        <v>35.805</v>
      </c>
      <c r="F210" s="1">
        <v>2200</v>
      </c>
      <c r="H210" s="13">
        <v>2</v>
      </c>
      <c r="I210" s="13">
        <v>2.5499999999999998</v>
      </c>
      <c r="J210" s="4">
        <v>1</v>
      </c>
      <c r="K210" s="4">
        <v>0</v>
      </c>
      <c r="L210" s="4">
        <v>6320000</v>
      </c>
      <c r="M210" s="4">
        <v>0</v>
      </c>
      <c r="N210" s="4">
        <v>153</v>
      </c>
      <c r="O210" s="4">
        <v>0</v>
      </c>
      <c r="P210" s="4">
        <v>2000</v>
      </c>
      <c r="Q210" s="4">
        <v>0</v>
      </c>
      <c r="R210" s="18">
        <v>0</v>
      </c>
      <c r="S210" s="18">
        <v>0</v>
      </c>
      <c r="T210" s="18">
        <v>0.3</v>
      </c>
      <c r="U210" s="18">
        <v>0.1</v>
      </c>
      <c r="V210" s="18">
        <v>0</v>
      </c>
      <c r="W210" s="18">
        <v>0.6</v>
      </c>
      <c r="X210" s="18">
        <v>54.3</v>
      </c>
      <c r="Y210" s="18">
        <v>0</v>
      </c>
      <c r="Z210" s="18">
        <v>0</v>
      </c>
      <c r="AA210" s="23">
        <v>0</v>
      </c>
      <c r="AB210" s="23">
        <v>0</v>
      </c>
      <c r="AC210" s="18">
        <v>43.2</v>
      </c>
      <c r="AD210" s="23">
        <v>25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18">
        <v>0</v>
      </c>
      <c r="AM210" s="18">
        <v>55.3</v>
      </c>
      <c r="AN210" s="18">
        <v>0</v>
      </c>
      <c r="AO210" s="18">
        <v>0.1</v>
      </c>
      <c r="AP210" s="18">
        <v>25.6</v>
      </c>
      <c r="AV210" s="4">
        <v>0.1</v>
      </c>
      <c r="AY210" s="4">
        <v>170000</v>
      </c>
      <c r="AZ210" s="6"/>
      <c r="CD210" s="4">
        <v>0</v>
      </c>
    </row>
    <row r="211" spans="1:82" x14ac:dyDescent="0.3">
      <c r="A211" s="3" t="s">
        <v>307</v>
      </c>
      <c r="B211" s="3" t="s">
        <v>298</v>
      </c>
      <c r="C211" s="3" t="s">
        <v>258</v>
      </c>
      <c r="D211" s="3">
        <v>33.317</v>
      </c>
      <c r="E211" s="3">
        <v>35.799999999999997</v>
      </c>
      <c r="F211" s="3">
        <v>2170</v>
      </c>
      <c r="H211" s="16">
        <v>3</v>
      </c>
      <c r="I211" s="16">
        <v>2.5499999999999998</v>
      </c>
      <c r="J211" s="11">
        <v>1</v>
      </c>
      <c r="K211" s="11">
        <v>0</v>
      </c>
      <c r="L211" s="11">
        <v>4440000</v>
      </c>
      <c r="M211" s="11">
        <v>0</v>
      </c>
      <c r="N211" s="11">
        <v>153</v>
      </c>
      <c r="O211" s="11">
        <v>0</v>
      </c>
      <c r="P211" s="11">
        <v>2000</v>
      </c>
      <c r="Q211" s="11">
        <v>0</v>
      </c>
      <c r="R211" s="19">
        <v>0</v>
      </c>
      <c r="S211" s="19">
        <v>0</v>
      </c>
      <c r="T211" s="19">
        <v>0.2</v>
      </c>
      <c r="U211" s="19">
        <v>0.1</v>
      </c>
      <c r="V211" s="19">
        <v>0</v>
      </c>
      <c r="W211" s="19">
        <v>0.6</v>
      </c>
      <c r="X211" s="19">
        <v>54.3</v>
      </c>
      <c r="Y211" s="19">
        <v>0</v>
      </c>
      <c r="Z211" s="19">
        <v>0</v>
      </c>
      <c r="AA211" s="24">
        <v>0</v>
      </c>
      <c r="AB211" s="24">
        <v>0</v>
      </c>
      <c r="AC211" s="19">
        <v>43.1</v>
      </c>
      <c r="AD211" s="24">
        <v>25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19">
        <v>0</v>
      </c>
      <c r="AM211" s="19">
        <v>55.3</v>
      </c>
      <c r="AN211" s="19">
        <v>0</v>
      </c>
      <c r="AO211" s="19">
        <v>0.1</v>
      </c>
      <c r="AP211" s="19">
        <v>25.5</v>
      </c>
      <c r="AV211" s="11">
        <v>0.1</v>
      </c>
      <c r="AY211" s="11">
        <v>110000.00000000001</v>
      </c>
      <c r="AZ211" s="12"/>
      <c r="CD211" s="11">
        <v>0</v>
      </c>
    </row>
    <row r="212" spans="1:82" x14ac:dyDescent="0.3">
      <c r="A212" s="3" t="s">
        <v>307</v>
      </c>
      <c r="B212" s="3" t="s">
        <v>298</v>
      </c>
      <c r="C212" s="3" t="s">
        <v>259</v>
      </c>
      <c r="D212" s="3">
        <v>33.311</v>
      </c>
      <c r="E212" s="3">
        <v>35.796999999999997</v>
      </c>
      <c r="F212" s="3">
        <v>1950</v>
      </c>
      <c r="H212" s="10">
        <v>4.5</v>
      </c>
      <c r="I212" s="16">
        <v>2.5499999999999998</v>
      </c>
      <c r="J212" s="11">
        <v>1</v>
      </c>
      <c r="K212" s="11">
        <v>0</v>
      </c>
      <c r="L212" s="11">
        <v>3329999.9999999995</v>
      </c>
      <c r="M212" s="11">
        <v>0</v>
      </c>
      <c r="N212" s="11">
        <v>153</v>
      </c>
      <c r="O212" s="11">
        <v>0</v>
      </c>
      <c r="P212" s="11">
        <v>2000</v>
      </c>
      <c r="Q212" s="11">
        <v>0</v>
      </c>
      <c r="R212" s="19">
        <v>0</v>
      </c>
      <c r="S212" s="19">
        <v>0</v>
      </c>
      <c r="T212" s="19">
        <v>0.3</v>
      </c>
      <c r="U212" s="19">
        <v>0.2</v>
      </c>
      <c r="V212" s="19">
        <v>0</v>
      </c>
      <c r="W212" s="19">
        <v>0.8</v>
      </c>
      <c r="X212" s="19">
        <v>54</v>
      </c>
      <c r="Y212" s="19">
        <v>0</v>
      </c>
      <c r="Z212" s="19">
        <v>0</v>
      </c>
      <c r="AA212" s="24">
        <v>0</v>
      </c>
      <c r="AB212" s="24">
        <v>0</v>
      </c>
      <c r="AC212" s="19">
        <v>43</v>
      </c>
      <c r="AD212" s="24">
        <v>34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19">
        <v>0</v>
      </c>
      <c r="AM212" s="19">
        <v>55.1</v>
      </c>
      <c r="AN212" s="19">
        <v>0</v>
      </c>
      <c r="AO212" s="19">
        <v>0.1</v>
      </c>
      <c r="AP212" s="19">
        <v>34.4</v>
      </c>
      <c r="AV212" s="11">
        <v>0.1</v>
      </c>
      <c r="AY212" s="11">
        <v>90000</v>
      </c>
      <c r="AZ212" s="12"/>
      <c r="CD212" s="11">
        <v>0</v>
      </c>
    </row>
    <row r="213" spans="1:82" x14ac:dyDescent="0.3">
      <c r="A213" s="3" t="s">
        <v>307</v>
      </c>
      <c r="B213" s="3" t="s">
        <v>298</v>
      </c>
      <c r="C213" s="3" t="s">
        <v>260</v>
      </c>
      <c r="D213" s="3">
        <v>33.31</v>
      </c>
      <c r="E213" s="3">
        <v>35.798000000000002</v>
      </c>
      <c r="F213" s="3">
        <v>1960</v>
      </c>
      <c r="H213" s="10">
        <v>2</v>
      </c>
      <c r="I213" s="16">
        <v>2.5499999999999998</v>
      </c>
      <c r="J213" s="11">
        <v>1</v>
      </c>
      <c r="K213" s="11">
        <v>0</v>
      </c>
      <c r="L213" s="11">
        <v>1420000</v>
      </c>
      <c r="M213" s="11">
        <v>0</v>
      </c>
      <c r="N213" s="11">
        <v>153</v>
      </c>
      <c r="O213" s="11">
        <v>0</v>
      </c>
      <c r="P213" s="11">
        <v>2000</v>
      </c>
      <c r="Q213" s="11">
        <v>0</v>
      </c>
      <c r="R213" s="19">
        <v>0</v>
      </c>
      <c r="S213" s="19">
        <v>0</v>
      </c>
      <c r="T213" s="19">
        <v>0.5</v>
      </c>
      <c r="U213" s="19">
        <v>0.3</v>
      </c>
      <c r="V213" s="19">
        <v>0</v>
      </c>
      <c r="W213" s="19">
        <v>0.8</v>
      </c>
      <c r="X213" s="19">
        <v>53.3</v>
      </c>
      <c r="Y213" s="19">
        <v>0</v>
      </c>
      <c r="Z213" s="19">
        <v>0</v>
      </c>
      <c r="AA213" s="24">
        <v>0</v>
      </c>
      <c r="AB213" s="24">
        <v>0</v>
      </c>
      <c r="AC213" s="19">
        <v>42.5</v>
      </c>
      <c r="AD213" s="24">
        <v>46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24">
        <v>0</v>
      </c>
      <c r="AL213" s="19">
        <v>0</v>
      </c>
      <c r="AM213" s="19">
        <v>55</v>
      </c>
      <c r="AN213" s="19">
        <v>0</v>
      </c>
      <c r="AO213" s="19">
        <v>0.1</v>
      </c>
      <c r="AP213" s="19">
        <v>45.9</v>
      </c>
      <c r="AV213" s="11">
        <v>0.1</v>
      </c>
      <c r="AY213" s="11">
        <v>50000</v>
      </c>
      <c r="AZ213" s="12"/>
      <c r="CD213" s="11">
        <v>0</v>
      </c>
    </row>
    <row r="214" spans="1:82" x14ac:dyDescent="0.3">
      <c r="A214" s="3" t="s">
        <v>307</v>
      </c>
      <c r="B214" s="3" t="s">
        <v>298</v>
      </c>
      <c r="C214" s="3" t="s">
        <v>261</v>
      </c>
      <c r="D214" s="3">
        <v>33.302999999999997</v>
      </c>
      <c r="E214" s="3">
        <v>35.792999999999999</v>
      </c>
      <c r="F214" s="3">
        <v>2070</v>
      </c>
      <c r="H214" s="16">
        <v>4.5</v>
      </c>
      <c r="I214" s="16">
        <v>2.5499999999999998</v>
      </c>
      <c r="J214" s="11">
        <v>1</v>
      </c>
      <c r="K214" s="11">
        <v>0</v>
      </c>
      <c r="L214" s="11">
        <v>4060000</v>
      </c>
      <c r="M214" s="11">
        <v>0</v>
      </c>
      <c r="N214" s="11">
        <v>153</v>
      </c>
      <c r="O214" s="11">
        <v>0</v>
      </c>
      <c r="P214" s="11">
        <v>2000</v>
      </c>
      <c r="Q214" s="11">
        <v>0</v>
      </c>
      <c r="R214" s="19">
        <v>0</v>
      </c>
      <c r="S214" s="19">
        <v>0</v>
      </c>
      <c r="T214" s="19">
        <v>0.5</v>
      </c>
      <c r="U214" s="19">
        <v>0.2</v>
      </c>
      <c r="V214" s="19">
        <v>0</v>
      </c>
      <c r="W214" s="19">
        <v>0.5</v>
      </c>
      <c r="X214" s="19">
        <v>53.9</v>
      </c>
      <c r="Y214" s="19">
        <v>0</v>
      </c>
      <c r="Z214" s="19">
        <v>0</v>
      </c>
      <c r="AA214" s="24">
        <v>0</v>
      </c>
      <c r="AB214" s="24">
        <v>0</v>
      </c>
      <c r="AC214" s="19">
        <v>42.7</v>
      </c>
      <c r="AD214" s="24">
        <v>22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  <c r="AL214" s="19">
        <v>0</v>
      </c>
      <c r="AM214" s="19">
        <v>55.3</v>
      </c>
      <c r="AN214" s="19">
        <v>0</v>
      </c>
      <c r="AO214" s="19">
        <v>0.1</v>
      </c>
      <c r="AP214" s="19">
        <v>22.1</v>
      </c>
      <c r="AV214" s="11">
        <v>0.1</v>
      </c>
      <c r="AY214" s="11">
        <v>100000</v>
      </c>
      <c r="AZ214" s="12"/>
      <c r="CD214" s="11">
        <v>0</v>
      </c>
    </row>
    <row r="215" spans="1:82" x14ac:dyDescent="0.3">
      <c r="A215" s="3" t="s">
        <v>307</v>
      </c>
      <c r="B215" s="3" t="s">
        <v>298</v>
      </c>
      <c r="C215" s="3" t="s">
        <v>262</v>
      </c>
      <c r="D215" s="3">
        <v>33.311</v>
      </c>
      <c r="E215" s="3">
        <v>35.793999999999997</v>
      </c>
      <c r="F215" s="3">
        <v>2000</v>
      </c>
      <c r="H215" s="16">
        <v>2.5</v>
      </c>
      <c r="I215" s="16">
        <v>2.5499999999999998</v>
      </c>
      <c r="J215" s="11">
        <v>1</v>
      </c>
      <c r="K215" s="11">
        <v>0</v>
      </c>
      <c r="L215" s="11">
        <v>2780000</v>
      </c>
      <c r="M215" s="11">
        <v>0</v>
      </c>
      <c r="N215" s="11">
        <v>153</v>
      </c>
      <c r="O215" s="11">
        <v>0</v>
      </c>
      <c r="P215" s="11">
        <v>2000</v>
      </c>
      <c r="Q215" s="11">
        <v>0</v>
      </c>
      <c r="R215" s="19">
        <v>0</v>
      </c>
      <c r="S215" s="19">
        <v>0</v>
      </c>
      <c r="T215" s="19">
        <v>0.1</v>
      </c>
      <c r="U215" s="19">
        <v>0.1</v>
      </c>
      <c r="V215" s="19">
        <v>0</v>
      </c>
      <c r="W215" s="19">
        <v>0.5</v>
      </c>
      <c r="X215" s="19">
        <v>54.7</v>
      </c>
      <c r="Y215" s="19">
        <v>0</v>
      </c>
      <c r="Z215" s="19">
        <v>0</v>
      </c>
      <c r="AA215" s="24">
        <v>0</v>
      </c>
      <c r="AB215" s="24">
        <v>0</v>
      </c>
      <c r="AC215" s="19">
        <v>43.4</v>
      </c>
      <c r="AD215" s="24">
        <v>31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  <c r="AL215" s="19">
        <v>0</v>
      </c>
      <c r="AM215" s="19">
        <v>55.4</v>
      </c>
      <c r="AN215" s="19">
        <v>0</v>
      </c>
      <c r="AO215" s="19">
        <v>0</v>
      </c>
      <c r="AP215" s="19">
        <v>30.9</v>
      </c>
      <c r="AV215" s="11">
        <v>0.1</v>
      </c>
      <c r="AY215" s="11">
        <v>80000</v>
      </c>
      <c r="AZ215" s="12"/>
      <c r="CD215" s="11">
        <v>0</v>
      </c>
    </row>
    <row r="216" spans="1:82" x14ac:dyDescent="0.3">
      <c r="A216" s="3" t="s">
        <v>307</v>
      </c>
      <c r="B216" s="3" t="s">
        <v>298</v>
      </c>
      <c r="C216" s="3" t="s">
        <v>263</v>
      </c>
      <c r="D216" s="3">
        <v>33.317999999999998</v>
      </c>
      <c r="E216" s="3">
        <v>35.781999999999996</v>
      </c>
      <c r="F216" s="3">
        <v>1980</v>
      </c>
      <c r="H216" s="10">
        <v>5</v>
      </c>
      <c r="I216" s="16">
        <v>2.5499999999999998</v>
      </c>
      <c r="J216" s="11">
        <v>1</v>
      </c>
      <c r="K216" s="11">
        <v>0</v>
      </c>
      <c r="L216" s="11">
        <v>5740000</v>
      </c>
      <c r="M216" s="11">
        <v>0</v>
      </c>
      <c r="N216" s="11">
        <v>153</v>
      </c>
      <c r="O216" s="11">
        <v>0</v>
      </c>
      <c r="P216" s="11">
        <v>2000</v>
      </c>
      <c r="Q216" s="11">
        <v>0</v>
      </c>
      <c r="R216" s="19">
        <v>0</v>
      </c>
      <c r="S216" s="19">
        <v>0</v>
      </c>
      <c r="T216" s="19">
        <v>0.1</v>
      </c>
      <c r="U216" s="19">
        <v>0.2</v>
      </c>
      <c r="V216" s="19">
        <v>0</v>
      </c>
      <c r="W216" s="19">
        <v>17</v>
      </c>
      <c r="X216" s="19">
        <v>35.700000000000003</v>
      </c>
      <c r="Y216" s="19">
        <v>0</v>
      </c>
      <c r="Z216" s="19">
        <v>0</v>
      </c>
      <c r="AA216" s="24">
        <v>0</v>
      </c>
      <c r="AB216" s="24">
        <v>0</v>
      </c>
      <c r="AC216" s="19">
        <v>46.2</v>
      </c>
      <c r="AD216" s="24">
        <v>394</v>
      </c>
      <c r="AE216" s="24">
        <v>0</v>
      </c>
      <c r="AF216" s="24">
        <v>0</v>
      </c>
      <c r="AG216" s="24">
        <v>0</v>
      </c>
      <c r="AH216" s="24">
        <v>0</v>
      </c>
      <c r="AI216" s="24">
        <v>0</v>
      </c>
      <c r="AJ216" s="24">
        <v>0</v>
      </c>
      <c r="AK216" s="24">
        <v>0</v>
      </c>
      <c r="AL216" s="19">
        <v>0</v>
      </c>
      <c r="AM216" s="19">
        <v>36</v>
      </c>
      <c r="AN216" s="19">
        <v>0</v>
      </c>
      <c r="AO216" s="19">
        <v>0.1</v>
      </c>
      <c r="AP216" s="19">
        <v>394.2</v>
      </c>
      <c r="AV216" s="11">
        <v>0.1</v>
      </c>
      <c r="AY216" s="11">
        <v>310000</v>
      </c>
      <c r="AZ216" s="12"/>
      <c r="CD216" s="11">
        <v>0</v>
      </c>
    </row>
    <row r="217" spans="1:82" x14ac:dyDescent="0.3">
      <c r="A217" s="3" t="s">
        <v>307</v>
      </c>
      <c r="B217" s="3" t="s">
        <v>298</v>
      </c>
      <c r="C217" s="3" t="s">
        <v>264</v>
      </c>
      <c r="D217" s="3">
        <v>33.305999999999997</v>
      </c>
      <c r="E217" s="3">
        <v>35.779000000000003</v>
      </c>
      <c r="F217" s="3">
        <v>1930</v>
      </c>
      <c r="H217" s="16">
        <v>3</v>
      </c>
      <c r="I217" s="16">
        <v>2.5499999999999998</v>
      </c>
      <c r="J217" s="11">
        <v>1</v>
      </c>
      <c r="K217" s="11">
        <v>0</v>
      </c>
      <c r="L217" s="11">
        <v>2750000</v>
      </c>
      <c r="M217" s="11">
        <v>0</v>
      </c>
      <c r="N217" s="11">
        <v>153</v>
      </c>
      <c r="O217" s="11">
        <v>0</v>
      </c>
      <c r="P217" s="11">
        <v>2000</v>
      </c>
      <c r="Q217" s="11">
        <v>0</v>
      </c>
      <c r="R217" s="19">
        <v>0</v>
      </c>
      <c r="S217" s="19">
        <v>0</v>
      </c>
      <c r="T217" s="19">
        <v>0.1</v>
      </c>
      <c r="U217" s="19">
        <v>0.1</v>
      </c>
      <c r="V217" s="19">
        <v>0</v>
      </c>
      <c r="W217" s="19">
        <v>0.7</v>
      </c>
      <c r="X217" s="19">
        <v>52.9</v>
      </c>
      <c r="Y217" s="19">
        <v>0</v>
      </c>
      <c r="Z217" s="19">
        <v>0</v>
      </c>
      <c r="AA217" s="24">
        <v>0</v>
      </c>
      <c r="AB217" s="24">
        <v>0</v>
      </c>
      <c r="AC217" s="19">
        <v>41.8</v>
      </c>
      <c r="AD217" s="24">
        <v>27</v>
      </c>
      <c r="AE217" s="24">
        <v>0</v>
      </c>
      <c r="AF217" s="24">
        <v>0</v>
      </c>
      <c r="AG217" s="24">
        <v>0</v>
      </c>
      <c r="AH217" s="24">
        <v>0</v>
      </c>
      <c r="AI217" s="24">
        <v>0</v>
      </c>
      <c r="AJ217" s="24">
        <v>0</v>
      </c>
      <c r="AK217" s="24">
        <v>0</v>
      </c>
      <c r="AL217" s="19">
        <v>0</v>
      </c>
      <c r="AM217" s="19">
        <v>55.2</v>
      </c>
      <c r="AN217" s="19">
        <v>0</v>
      </c>
      <c r="AO217" s="19">
        <v>0</v>
      </c>
      <c r="AP217" s="19">
        <v>37.200000000000003</v>
      </c>
      <c r="AV217" s="11">
        <v>0.1</v>
      </c>
      <c r="AY217" s="11">
        <v>80000</v>
      </c>
      <c r="AZ217" s="12"/>
      <c r="CD217" s="11">
        <v>0</v>
      </c>
    </row>
    <row r="218" spans="1:82" x14ac:dyDescent="0.3">
      <c r="A218" s="3" t="s">
        <v>307</v>
      </c>
      <c r="B218" s="3" t="s">
        <v>298</v>
      </c>
      <c r="C218" s="3" t="s">
        <v>265</v>
      </c>
      <c r="D218" s="3">
        <v>33.298000000000002</v>
      </c>
      <c r="E218" s="3">
        <v>35.783000000000001</v>
      </c>
      <c r="F218" s="3">
        <v>1930</v>
      </c>
      <c r="H218" s="10">
        <v>3</v>
      </c>
      <c r="I218" s="16">
        <v>2.5499999999999998</v>
      </c>
      <c r="J218" s="11">
        <v>1</v>
      </c>
      <c r="K218" s="11">
        <v>0</v>
      </c>
      <c r="L218" s="11">
        <v>4590000</v>
      </c>
      <c r="M218" s="11">
        <v>0</v>
      </c>
      <c r="N218" s="11">
        <v>153</v>
      </c>
      <c r="O218" s="11">
        <v>0</v>
      </c>
      <c r="P218" s="11">
        <v>2000</v>
      </c>
      <c r="Q218" s="11">
        <v>0</v>
      </c>
      <c r="R218" s="19">
        <v>0</v>
      </c>
      <c r="S218" s="19">
        <v>0</v>
      </c>
      <c r="T218" s="19">
        <v>0.1</v>
      </c>
      <c r="U218" s="19">
        <v>0.3</v>
      </c>
      <c r="V218" s="19">
        <v>0</v>
      </c>
      <c r="W218" s="19">
        <v>0.4</v>
      </c>
      <c r="X218" s="19">
        <v>54.9</v>
      </c>
      <c r="Y218" s="19">
        <v>0</v>
      </c>
      <c r="Z218" s="19">
        <v>0</v>
      </c>
      <c r="AA218" s="24">
        <v>0</v>
      </c>
      <c r="AB218" s="24">
        <v>0</v>
      </c>
      <c r="AC218" s="19">
        <v>43.5</v>
      </c>
      <c r="AD218" s="24">
        <v>19</v>
      </c>
      <c r="AE218" s="24">
        <v>0</v>
      </c>
      <c r="AF218" s="24">
        <v>0</v>
      </c>
      <c r="AG218" s="24">
        <v>0</v>
      </c>
      <c r="AH218" s="24">
        <v>0</v>
      </c>
      <c r="AI218" s="24">
        <v>0</v>
      </c>
      <c r="AJ218" s="24">
        <v>0</v>
      </c>
      <c r="AK218" s="24">
        <v>0</v>
      </c>
      <c r="AL218" s="19">
        <v>0</v>
      </c>
      <c r="AM218" s="19">
        <v>55.5</v>
      </c>
      <c r="AN218" s="19">
        <v>0</v>
      </c>
      <c r="AO218" s="19">
        <v>0.1</v>
      </c>
      <c r="AP218" s="19">
        <v>18.600000000000001</v>
      </c>
      <c r="AV218" s="11">
        <v>0.1</v>
      </c>
      <c r="AY218" s="11">
        <v>110000.00000000001</v>
      </c>
      <c r="AZ218" s="12"/>
      <c r="CD218" s="11">
        <v>0</v>
      </c>
    </row>
    <row r="219" spans="1:82" x14ac:dyDescent="0.3">
      <c r="A219" s="3" t="s">
        <v>307</v>
      </c>
      <c r="B219" s="3" t="s">
        <v>298</v>
      </c>
      <c r="C219" s="3" t="s">
        <v>266</v>
      </c>
      <c r="D219" s="3">
        <v>33.308999999999997</v>
      </c>
      <c r="E219" s="3">
        <v>35.758000000000003</v>
      </c>
      <c r="F219" s="3">
        <v>1700</v>
      </c>
      <c r="H219" s="16">
        <v>2</v>
      </c>
      <c r="I219" s="16">
        <v>2.5499999999999998</v>
      </c>
      <c r="J219" s="11">
        <v>1</v>
      </c>
      <c r="K219" s="11">
        <v>0</v>
      </c>
      <c r="L219" s="11">
        <v>2630000</v>
      </c>
      <c r="M219" s="11">
        <v>0</v>
      </c>
      <c r="N219" s="11">
        <v>153</v>
      </c>
      <c r="O219" s="11">
        <v>0</v>
      </c>
      <c r="P219" s="11">
        <v>2000</v>
      </c>
      <c r="Q219" s="11">
        <v>0</v>
      </c>
      <c r="R219" s="19">
        <v>0</v>
      </c>
      <c r="S219" s="19">
        <v>0</v>
      </c>
      <c r="T219" s="19">
        <v>0.2</v>
      </c>
      <c r="U219" s="19">
        <v>0.1</v>
      </c>
      <c r="V219" s="19">
        <v>0</v>
      </c>
      <c r="W219" s="19">
        <v>0.6</v>
      </c>
      <c r="X219" s="19">
        <v>54.8</v>
      </c>
      <c r="Y219" s="19">
        <v>0</v>
      </c>
      <c r="Z219" s="19">
        <v>0</v>
      </c>
      <c r="AA219" s="24">
        <v>0</v>
      </c>
      <c r="AB219" s="24">
        <v>0</v>
      </c>
      <c r="AC219" s="19">
        <v>43.6</v>
      </c>
      <c r="AD219" s="24">
        <v>27</v>
      </c>
      <c r="AE219" s="24">
        <v>0</v>
      </c>
      <c r="AF219" s="24">
        <v>0</v>
      </c>
      <c r="AG219" s="24">
        <v>0</v>
      </c>
      <c r="AH219" s="24">
        <v>0</v>
      </c>
      <c r="AI219" s="24">
        <v>0</v>
      </c>
      <c r="AJ219" s="24">
        <v>0</v>
      </c>
      <c r="AK219" s="24">
        <v>0</v>
      </c>
      <c r="AL219" s="19">
        <v>0</v>
      </c>
      <c r="AM219" s="19">
        <v>55.3</v>
      </c>
      <c r="AN219" s="19">
        <v>0</v>
      </c>
      <c r="AO219" s="19">
        <v>0</v>
      </c>
      <c r="AP219" s="19">
        <v>26.7</v>
      </c>
      <c r="AV219" s="11">
        <v>0.1</v>
      </c>
      <c r="AY219" s="11">
        <v>140000</v>
      </c>
      <c r="AZ219" s="12"/>
      <c r="CD219" s="11">
        <v>0</v>
      </c>
    </row>
    <row r="220" spans="1:82" x14ac:dyDescent="0.3">
      <c r="A220" s="3" t="s">
        <v>307</v>
      </c>
      <c r="B220" s="3" t="s">
        <v>298</v>
      </c>
      <c r="C220" s="3" t="s">
        <v>267</v>
      </c>
      <c r="D220" s="3">
        <v>33.296999999999997</v>
      </c>
      <c r="E220" s="3">
        <v>35.756999999999998</v>
      </c>
      <c r="F220" s="3">
        <v>1420</v>
      </c>
      <c r="H220" s="10">
        <v>1.5</v>
      </c>
      <c r="I220" s="16">
        <v>2.5499999999999998</v>
      </c>
      <c r="J220" s="11">
        <v>1</v>
      </c>
      <c r="K220" s="11">
        <v>0</v>
      </c>
      <c r="L220" s="11">
        <v>730000</v>
      </c>
      <c r="M220" s="11">
        <v>0</v>
      </c>
      <c r="N220" s="11">
        <v>153</v>
      </c>
      <c r="O220" s="11">
        <v>0</v>
      </c>
      <c r="P220" s="11">
        <v>2000</v>
      </c>
      <c r="Q220" s="11">
        <v>0</v>
      </c>
      <c r="R220" s="19">
        <v>0</v>
      </c>
      <c r="S220" s="19">
        <v>0</v>
      </c>
      <c r="T220" s="19">
        <v>0.4</v>
      </c>
      <c r="U220" s="19">
        <v>0.2</v>
      </c>
      <c r="V220" s="19">
        <v>0</v>
      </c>
      <c r="W220" s="19">
        <v>0.7</v>
      </c>
      <c r="X220" s="19">
        <v>54.1</v>
      </c>
      <c r="Y220" s="19">
        <v>0</v>
      </c>
      <c r="Z220" s="19">
        <v>0</v>
      </c>
      <c r="AA220" s="24">
        <v>0</v>
      </c>
      <c r="AB220" s="24">
        <v>0</v>
      </c>
      <c r="AC220" s="19">
        <v>43.2</v>
      </c>
      <c r="AD220" s="24">
        <v>32</v>
      </c>
      <c r="AE220" s="24">
        <v>0</v>
      </c>
      <c r="AF220" s="24">
        <v>0</v>
      </c>
      <c r="AG220" s="24">
        <v>0</v>
      </c>
      <c r="AH220" s="24">
        <v>0</v>
      </c>
      <c r="AI220" s="24">
        <v>0</v>
      </c>
      <c r="AJ220" s="24">
        <v>0</v>
      </c>
      <c r="AK220" s="24">
        <v>0</v>
      </c>
      <c r="AL220" s="19">
        <v>0</v>
      </c>
      <c r="AM220" s="19">
        <v>55.2</v>
      </c>
      <c r="AN220" s="19">
        <v>0</v>
      </c>
      <c r="AO220" s="19">
        <v>0.1</v>
      </c>
      <c r="AP220" s="19">
        <v>31.5</v>
      </c>
      <c r="AV220" s="11">
        <v>0.1</v>
      </c>
      <c r="AY220" s="11">
        <v>50000</v>
      </c>
      <c r="AZ220" s="12"/>
      <c r="CD220" s="11">
        <v>0</v>
      </c>
    </row>
    <row r="221" spans="1:82" x14ac:dyDescent="0.3">
      <c r="A221" s="3" t="s">
        <v>307</v>
      </c>
      <c r="B221" s="3" t="s">
        <v>298</v>
      </c>
      <c r="C221" s="3" t="s">
        <v>268</v>
      </c>
      <c r="D221" s="3">
        <v>33.296999999999997</v>
      </c>
      <c r="E221" s="3">
        <v>35.756999999999998</v>
      </c>
      <c r="F221" s="3">
        <v>1429</v>
      </c>
      <c r="H221" s="16">
        <v>2</v>
      </c>
      <c r="I221" s="16">
        <v>2.5499999999999998</v>
      </c>
      <c r="J221" s="11">
        <v>1</v>
      </c>
      <c r="K221" s="11">
        <v>0</v>
      </c>
      <c r="L221" s="11">
        <v>1160000</v>
      </c>
      <c r="M221" s="11">
        <v>0</v>
      </c>
      <c r="N221" s="11">
        <v>153</v>
      </c>
      <c r="O221" s="11">
        <v>0</v>
      </c>
      <c r="P221" s="11">
        <v>2000</v>
      </c>
      <c r="Q221" s="11">
        <v>0</v>
      </c>
      <c r="R221" s="19">
        <v>0</v>
      </c>
      <c r="S221" s="19">
        <v>0</v>
      </c>
      <c r="T221" s="19">
        <v>0</v>
      </c>
      <c r="U221" s="19">
        <v>0.6</v>
      </c>
      <c r="V221" s="19">
        <v>0</v>
      </c>
      <c r="W221" s="19">
        <v>19.100000000000001</v>
      </c>
      <c r="X221" s="19">
        <v>33.200000000000003</v>
      </c>
      <c r="Y221" s="19">
        <v>0</v>
      </c>
      <c r="Z221" s="19">
        <v>0</v>
      </c>
      <c r="AA221" s="24">
        <v>0</v>
      </c>
      <c r="AB221" s="24">
        <v>0</v>
      </c>
      <c r="AC221" s="19">
        <v>46.9</v>
      </c>
      <c r="AD221" s="24">
        <v>285</v>
      </c>
      <c r="AE221" s="24">
        <v>0</v>
      </c>
      <c r="AF221" s="24">
        <v>0</v>
      </c>
      <c r="AG221" s="24">
        <v>0</v>
      </c>
      <c r="AH221" s="24">
        <v>0</v>
      </c>
      <c r="AI221" s="24">
        <v>0</v>
      </c>
      <c r="AJ221" s="24">
        <v>0</v>
      </c>
      <c r="AK221" s="24">
        <v>0</v>
      </c>
      <c r="AL221" s="19">
        <v>0</v>
      </c>
      <c r="AM221" s="19">
        <v>33.4</v>
      </c>
      <c r="AN221" s="19">
        <v>0</v>
      </c>
      <c r="AO221" s="19">
        <v>0.3</v>
      </c>
      <c r="AP221" s="19">
        <v>285.39999999999998</v>
      </c>
      <c r="AV221" s="11">
        <v>0.1</v>
      </c>
      <c r="AY221" s="11">
        <v>130000</v>
      </c>
      <c r="AZ221" s="12"/>
      <c r="CD221" s="11">
        <v>0</v>
      </c>
    </row>
    <row r="222" spans="1:82" x14ac:dyDescent="0.3">
      <c r="A222" s="3" t="s">
        <v>307</v>
      </c>
      <c r="B222" s="3" t="s">
        <v>298</v>
      </c>
      <c r="C222" s="3" t="s">
        <v>269</v>
      </c>
      <c r="D222" s="3">
        <v>33.298000000000002</v>
      </c>
      <c r="E222" s="3">
        <v>35.756</v>
      </c>
      <c r="F222" s="3">
        <v>1500</v>
      </c>
      <c r="H222" s="16">
        <v>2</v>
      </c>
      <c r="I222" s="16">
        <v>2.5499999999999998</v>
      </c>
      <c r="J222" s="11">
        <v>1</v>
      </c>
      <c r="K222" s="11">
        <v>0</v>
      </c>
      <c r="L222" s="11">
        <v>830000.00000000012</v>
      </c>
      <c r="M222" s="11">
        <v>0</v>
      </c>
      <c r="N222" s="11">
        <v>153</v>
      </c>
      <c r="O222" s="11">
        <v>0</v>
      </c>
      <c r="P222" s="11">
        <v>2000</v>
      </c>
      <c r="Q222" s="11">
        <v>0</v>
      </c>
      <c r="R222" s="19">
        <v>0</v>
      </c>
      <c r="S222" s="19">
        <v>0</v>
      </c>
      <c r="T222" s="19">
        <v>0.3</v>
      </c>
      <c r="U222" s="19">
        <v>0.2</v>
      </c>
      <c r="V222" s="19">
        <v>0</v>
      </c>
      <c r="W222" s="19">
        <v>0.5</v>
      </c>
      <c r="X222" s="19">
        <v>53.6</v>
      </c>
      <c r="Y222" s="19">
        <v>0</v>
      </c>
      <c r="Z222" s="19">
        <v>0</v>
      </c>
      <c r="AA222" s="24">
        <v>0</v>
      </c>
      <c r="AB222" s="24">
        <v>0</v>
      </c>
      <c r="AC222" s="19">
        <v>42.6</v>
      </c>
      <c r="AD222" s="24">
        <v>29</v>
      </c>
      <c r="AE222" s="24">
        <v>0</v>
      </c>
      <c r="AF222" s="24">
        <v>0</v>
      </c>
      <c r="AG222" s="24">
        <v>0</v>
      </c>
      <c r="AH222" s="24">
        <v>0</v>
      </c>
      <c r="AI222" s="24">
        <v>0</v>
      </c>
      <c r="AJ222" s="24">
        <v>0</v>
      </c>
      <c r="AK222" s="24">
        <v>0</v>
      </c>
      <c r="AL222" s="19">
        <v>0</v>
      </c>
      <c r="AM222" s="19">
        <v>55.4</v>
      </c>
      <c r="AN222" s="19">
        <v>0</v>
      </c>
      <c r="AO222" s="19">
        <v>0.1</v>
      </c>
      <c r="AP222" s="19">
        <v>29.4</v>
      </c>
      <c r="AV222" s="11">
        <v>0.1</v>
      </c>
      <c r="AY222" s="11">
        <v>40000</v>
      </c>
      <c r="AZ222" s="12"/>
      <c r="CD222" s="11">
        <v>0</v>
      </c>
    </row>
    <row r="223" spans="1:82" x14ac:dyDescent="0.3">
      <c r="A223" s="3" t="s">
        <v>307</v>
      </c>
      <c r="B223" s="3" t="s">
        <v>298</v>
      </c>
      <c r="C223" s="3" t="s">
        <v>270</v>
      </c>
      <c r="D223" s="3">
        <v>33.298999999999999</v>
      </c>
      <c r="E223" s="3">
        <v>35.755000000000003</v>
      </c>
      <c r="F223" s="3">
        <v>1555</v>
      </c>
      <c r="H223" s="16">
        <v>2</v>
      </c>
      <c r="I223" s="16">
        <v>2.5499999999999998</v>
      </c>
      <c r="J223" s="11">
        <v>1</v>
      </c>
      <c r="K223" s="11">
        <v>0</v>
      </c>
      <c r="L223" s="11">
        <v>570000</v>
      </c>
      <c r="M223" s="11">
        <v>0</v>
      </c>
      <c r="N223" s="11">
        <v>153</v>
      </c>
      <c r="O223" s="11">
        <v>0</v>
      </c>
      <c r="P223" s="11">
        <v>2000</v>
      </c>
      <c r="Q223" s="11">
        <v>0</v>
      </c>
      <c r="R223" s="19">
        <v>0</v>
      </c>
      <c r="S223" s="19">
        <v>0</v>
      </c>
      <c r="T223" s="19">
        <v>0.2</v>
      </c>
      <c r="U223" s="19">
        <v>0.1</v>
      </c>
      <c r="V223" s="19">
        <v>0</v>
      </c>
      <c r="W223" s="19">
        <v>0.6</v>
      </c>
      <c r="X223" s="19">
        <v>54.6</v>
      </c>
      <c r="Y223" s="19">
        <v>0</v>
      </c>
      <c r="Z223" s="19">
        <v>0</v>
      </c>
      <c r="AA223" s="24">
        <v>0</v>
      </c>
      <c r="AB223" s="24">
        <v>0</v>
      </c>
      <c r="AC223" s="19">
        <v>43.5</v>
      </c>
      <c r="AD223" s="24">
        <v>46</v>
      </c>
      <c r="AE223" s="24">
        <v>0</v>
      </c>
      <c r="AF223" s="24">
        <v>0</v>
      </c>
      <c r="AG223" s="24">
        <v>0</v>
      </c>
      <c r="AH223" s="24">
        <v>0</v>
      </c>
      <c r="AI223" s="24">
        <v>0</v>
      </c>
      <c r="AJ223" s="24">
        <v>0</v>
      </c>
      <c r="AK223" s="24">
        <v>0</v>
      </c>
      <c r="AL223" s="19">
        <v>0</v>
      </c>
      <c r="AM223" s="19">
        <v>55.3</v>
      </c>
      <c r="AN223" s="19">
        <v>0</v>
      </c>
      <c r="AO223" s="19">
        <v>0.1</v>
      </c>
      <c r="AP223" s="19">
        <v>45.6</v>
      </c>
      <c r="AV223" s="11">
        <v>0.1</v>
      </c>
      <c r="AY223" s="11">
        <v>30000</v>
      </c>
      <c r="AZ223" s="12"/>
      <c r="CD223" s="11">
        <v>0</v>
      </c>
    </row>
    <row r="224" spans="1:82" x14ac:dyDescent="0.3">
      <c r="A224" s="3" t="s">
        <v>307</v>
      </c>
      <c r="B224" s="3" t="s">
        <v>298</v>
      </c>
      <c r="C224" s="3" t="s">
        <v>271</v>
      </c>
      <c r="D224" s="3">
        <v>33.299999999999997</v>
      </c>
      <c r="E224" s="3">
        <v>35.755000000000003</v>
      </c>
      <c r="F224" s="3">
        <v>1568</v>
      </c>
      <c r="H224" s="10">
        <v>1.5</v>
      </c>
      <c r="I224" s="16">
        <v>2.5499999999999998</v>
      </c>
      <c r="J224" s="11">
        <v>1</v>
      </c>
      <c r="K224" s="11">
        <v>0</v>
      </c>
      <c r="L224" s="11">
        <v>1090000</v>
      </c>
      <c r="M224" s="11">
        <v>0</v>
      </c>
      <c r="N224" s="11">
        <v>153</v>
      </c>
      <c r="O224" s="11">
        <v>0</v>
      </c>
      <c r="P224" s="11">
        <v>2000</v>
      </c>
      <c r="Q224" s="11">
        <v>0</v>
      </c>
      <c r="R224" s="19">
        <v>0</v>
      </c>
      <c r="S224" s="19">
        <v>0</v>
      </c>
      <c r="T224" s="19">
        <v>0.5</v>
      </c>
      <c r="U224" s="19">
        <v>0.5</v>
      </c>
      <c r="V224" s="19">
        <v>0</v>
      </c>
      <c r="W224" s="19">
        <v>0.7</v>
      </c>
      <c r="X224" s="19">
        <v>53.3</v>
      </c>
      <c r="Y224" s="19">
        <v>0</v>
      </c>
      <c r="Z224" s="19">
        <v>0</v>
      </c>
      <c r="AA224" s="24">
        <v>0</v>
      </c>
      <c r="AB224" s="24">
        <v>0</v>
      </c>
      <c r="AC224" s="19">
        <v>42.6</v>
      </c>
      <c r="AD224" s="24">
        <v>34</v>
      </c>
      <c r="AE224" s="24">
        <v>0</v>
      </c>
      <c r="AF224" s="24">
        <v>0</v>
      </c>
      <c r="AG224" s="24">
        <v>0</v>
      </c>
      <c r="AH224" s="24">
        <v>0</v>
      </c>
      <c r="AI224" s="24">
        <v>0</v>
      </c>
      <c r="AJ224" s="24">
        <v>0</v>
      </c>
      <c r="AK224" s="24">
        <v>0</v>
      </c>
      <c r="AL224" s="19">
        <v>0</v>
      </c>
      <c r="AM224" s="19">
        <v>55.1</v>
      </c>
      <c r="AN224" s="19">
        <v>0</v>
      </c>
      <c r="AO224" s="19">
        <v>0.2</v>
      </c>
      <c r="AP224" s="19">
        <v>33.6</v>
      </c>
      <c r="AV224" s="11">
        <v>0.1</v>
      </c>
      <c r="AY224" s="11">
        <v>60000</v>
      </c>
      <c r="AZ224" s="12"/>
      <c r="CD224" s="11">
        <v>0</v>
      </c>
    </row>
    <row r="225" spans="1:82" x14ac:dyDescent="0.3">
      <c r="A225" s="3" t="s">
        <v>307</v>
      </c>
      <c r="B225" s="3" t="s">
        <v>298</v>
      </c>
      <c r="C225" s="3" t="s">
        <v>272</v>
      </c>
      <c r="D225" s="3">
        <v>33.301000000000002</v>
      </c>
      <c r="E225" s="3">
        <v>35.755000000000003</v>
      </c>
      <c r="F225" s="3">
        <v>1615</v>
      </c>
      <c r="H225" s="16">
        <v>2</v>
      </c>
      <c r="I225" s="16">
        <v>2.5499999999999998</v>
      </c>
      <c r="J225" s="11">
        <v>1</v>
      </c>
      <c r="K225" s="11">
        <v>0</v>
      </c>
      <c r="L225" s="11">
        <v>1450000</v>
      </c>
      <c r="M225" s="11">
        <v>0</v>
      </c>
      <c r="N225" s="11">
        <v>153</v>
      </c>
      <c r="O225" s="11">
        <v>0</v>
      </c>
      <c r="P225" s="11">
        <v>2000</v>
      </c>
      <c r="Q225" s="11">
        <v>0</v>
      </c>
      <c r="R225" s="19">
        <v>0</v>
      </c>
      <c r="S225" s="19">
        <v>0</v>
      </c>
      <c r="T225" s="19">
        <v>0.2</v>
      </c>
      <c r="U225" s="19">
        <v>0.4</v>
      </c>
      <c r="V225" s="19">
        <v>0</v>
      </c>
      <c r="W225" s="19">
        <v>0.7</v>
      </c>
      <c r="X225" s="19">
        <v>54</v>
      </c>
      <c r="Y225" s="19">
        <v>0</v>
      </c>
      <c r="Z225" s="19">
        <v>0</v>
      </c>
      <c r="AA225" s="24">
        <v>0</v>
      </c>
      <c r="AB225" s="24">
        <v>0</v>
      </c>
      <c r="AC225" s="19">
        <v>43.1</v>
      </c>
      <c r="AD225" s="24">
        <v>29</v>
      </c>
      <c r="AE225" s="24">
        <v>0</v>
      </c>
      <c r="AF225" s="24">
        <v>0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  <c r="AL225" s="19">
        <v>0</v>
      </c>
      <c r="AM225" s="19">
        <v>55.1</v>
      </c>
      <c r="AN225" s="19">
        <v>0</v>
      </c>
      <c r="AO225" s="19">
        <v>0.2</v>
      </c>
      <c r="AP225" s="19">
        <v>28.7</v>
      </c>
      <c r="AV225" s="11">
        <v>0.1</v>
      </c>
      <c r="AY225" s="11">
        <v>80000</v>
      </c>
      <c r="AZ225" s="12"/>
      <c r="CD225" s="11">
        <v>0</v>
      </c>
    </row>
    <row r="226" spans="1:82" x14ac:dyDescent="0.3">
      <c r="A226" s="3" t="s">
        <v>307</v>
      </c>
      <c r="B226" s="3" t="s">
        <v>298</v>
      </c>
      <c r="C226" s="3" t="s">
        <v>273</v>
      </c>
      <c r="D226" s="3">
        <v>33.301000000000002</v>
      </c>
      <c r="E226" s="3">
        <v>35.753</v>
      </c>
      <c r="F226" s="3">
        <v>1633</v>
      </c>
      <c r="H226" s="16">
        <v>2.5</v>
      </c>
      <c r="I226" s="16">
        <v>2.5499999999999998</v>
      </c>
      <c r="J226" s="11">
        <v>1</v>
      </c>
      <c r="K226" s="11">
        <v>0</v>
      </c>
      <c r="L226" s="11">
        <v>1630000</v>
      </c>
      <c r="M226" s="11">
        <v>0</v>
      </c>
      <c r="N226" s="11">
        <v>153</v>
      </c>
      <c r="O226" s="11">
        <v>0</v>
      </c>
      <c r="P226" s="11">
        <v>2000</v>
      </c>
      <c r="Q226" s="11">
        <v>0</v>
      </c>
      <c r="R226" s="19">
        <v>0</v>
      </c>
      <c r="S226" s="19">
        <v>0</v>
      </c>
      <c r="T226" s="19">
        <v>0.2</v>
      </c>
      <c r="U226" s="19">
        <v>0.2</v>
      </c>
      <c r="V226" s="19">
        <v>0</v>
      </c>
      <c r="W226" s="19">
        <v>0.7</v>
      </c>
      <c r="X226" s="19">
        <v>54.5</v>
      </c>
      <c r="Y226" s="19">
        <v>0</v>
      </c>
      <c r="Z226" s="19">
        <v>0</v>
      </c>
      <c r="AA226" s="24">
        <v>0</v>
      </c>
      <c r="AB226" s="24">
        <v>0</v>
      </c>
      <c r="AC226" s="19">
        <v>43.5</v>
      </c>
      <c r="AD226" s="24">
        <v>29</v>
      </c>
      <c r="AE226" s="24">
        <v>0</v>
      </c>
      <c r="AF226" s="24">
        <v>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  <c r="AL226" s="19">
        <v>0</v>
      </c>
      <c r="AM226" s="19">
        <v>55.2</v>
      </c>
      <c r="AN226" s="19">
        <v>0</v>
      </c>
      <c r="AO226" s="19">
        <v>0.1</v>
      </c>
      <c r="AP226" s="19">
        <v>29.2</v>
      </c>
      <c r="AV226" s="11">
        <v>0.1</v>
      </c>
      <c r="AY226" s="11">
        <v>90000</v>
      </c>
      <c r="AZ226" s="12"/>
      <c r="CD226" s="11">
        <v>0</v>
      </c>
    </row>
    <row r="227" spans="1:82" x14ac:dyDescent="0.3">
      <c r="A227" s="3" t="s">
        <v>307</v>
      </c>
      <c r="B227" s="3" t="s">
        <v>304</v>
      </c>
      <c r="C227" s="3" t="s">
        <v>274</v>
      </c>
      <c r="D227" s="3">
        <v>33.292000000000002</v>
      </c>
      <c r="E227" s="3">
        <v>35.756</v>
      </c>
      <c r="F227" s="3">
        <v>1458</v>
      </c>
      <c r="H227" s="10">
        <v>3</v>
      </c>
      <c r="I227" s="16">
        <v>2.5499999999999998</v>
      </c>
      <c r="J227" s="11">
        <v>1</v>
      </c>
      <c r="K227" s="11">
        <v>0</v>
      </c>
      <c r="L227" s="11">
        <v>480000</v>
      </c>
      <c r="M227" s="11">
        <v>0</v>
      </c>
      <c r="N227" s="11">
        <v>153</v>
      </c>
      <c r="O227" s="11">
        <v>0</v>
      </c>
      <c r="P227" s="11">
        <v>2000</v>
      </c>
      <c r="Q227" s="11">
        <v>0</v>
      </c>
      <c r="R227" s="19">
        <v>0.1</v>
      </c>
      <c r="S227" s="19">
        <v>0.1</v>
      </c>
      <c r="T227" s="19">
        <v>0.8</v>
      </c>
      <c r="U227" s="19">
        <v>0.5</v>
      </c>
      <c r="V227" s="19">
        <v>0</v>
      </c>
      <c r="W227" s="19">
        <v>1</v>
      </c>
      <c r="X227" s="19">
        <v>52.7</v>
      </c>
      <c r="Y227" s="19">
        <v>0</v>
      </c>
      <c r="Z227" s="19">
        <v>0.1</v>
      </c>
      <c r="AA227" s="24">
        <v>0</v>
      </c>
      <c r="AB227" s="24">
        <v>0</v>
      </c>
      <c r="AC227" s="19">
        <v>42.4</v>
      </c>
      <c r="AD227" s="24">
        <v>31</v>
      </c>
      <c r="AE227" s="24">
        <v>0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  <c r="AL227" s="19">
        <v>0</v>
      </c>
      <c r="AM227" s="19">
        <v>54.7</v>
      </c>
      <c r="AN227" s="19">
        <v>0</v>
      </c>
      <c r="AO227" s="19">
        <v>0.2</v>
      </c>
      <c r="AP227" s="19">
        <v>31</v>
      </c>
      <c r="AV227" s="11">
        <v>0.1</v>
      </c>
      <c r="AY227" s="11">
        <v>20000</v>
      </c>
      <c r="AZ227" s="12"/>
      <c r="CD227" s="11">
        <v>0</v>
      </c>
    </row>
    <row r="228" spans="1:82" x14ac:dyDescent="0.3">
      <c r="A228" s="3" t="s">
        <v>307</v>
      </c>
      <c r="B228" s="3" t="s">
        <v>298</v>
      </c>
      <c r="C228" s="3" t="s">
        <v>275</v>
      </c>
      <c r="D228" s="3">
        <v>33.286000000000001</v>
      </c>
      <c r="E228" s="3">
        <v>35.734000000000002</v>
      </c>
      <c r="F228" s="3">
        <v>1411</v>
      </c>
      <c r="H228" s="10">
        <v>5</v>
      </c>
      <c r="I228" s="16">
        <v>2.5499999999999998</v>
      </c>
      <c r="J228" s="11">
        <v>1</v>
      </c>
      <c r="K228" s="11">
        <v>0</v>
      </c>
      <c r="L228" s="11">
        <v>1230000</v>
      </c>
      <c r="M228" s="11">
        <v>0</v>
      </c>
      <c r="N228" s="11">
        <v>153</v>
      </c>
      <c r="O228" s="11">
        <v>0</v>
      </c>
      <c r="P228" s="11">
        <v>2000</v>
      </c>
      <c r="Q228" s="11">
        <v>0</v>
      </c>
      <c r="R228" s="19">
        <v>0</v>
      </c>
      <c r="S228" s="19">
        <v>0</v>
      </c>
      <c r="T228" s="19">
        <v>0.1</v>
      </c>
      <c r="U228" s="19">
        <v>0.3</v>
      </c>
      <c r="V228" s="19">
        <v>0</v>
      </c>
      <c r="W228" s="19">
        <v>16.5</v>
      </c>
      <c r="X228" s="19">
        <v>35.9</v>
      </c>
      <c r="Y228" s="19">
        <v>0</v>
      </c>
      <c r="Z228" s="19">
        <v>0</v>
      </c>
      <c r="AA228" s="24">
        <v>0</v>
      </c>
      <c r="AB228" s="24">
        <v>0</v>
      </c>
      <c r="AC228" s="19">
        <v>46.2</v>
      </c>
      <c r="AD228" s="24">
        <v>113</v>
      </c>
      <c r="AE228" s="24">
        <v>0</v>
      </c>
      <c r="AF228" s="24">
        <v>0</v>
      </c>
      <c r="AG228" s="24">
        <v>0</v>
      </c>
      <c r="AH228" s="24">
        <v>0</v>
      </c>
      <c r="AI228" s="24">
        <v>0</v>
      </c>
      <c r="AJ228" s="24">
        <v>0</v>
      </c>
      <c r="AK228" s="24">
        <v>0</v>
      </c>
      <c r="AL228" s="19">
        <v>0</v>
      </c>
      <c r="AM228" s="19">
        <v>36.4</v>
      </c>
      <c r="AN228" s="19">
        <v>0</v>
      </c>
      <c r="AO228" s="19">
        <v>0.2</v>
      </c>
      <c r="AP228" s="19">
        <v>113</v>
      </c>
      <c r="AV228" s="11">
        <v>0.1</v>
      </c>
      <c r="AY228" s="11">
        <v>70000</v>
      </c>
      <c r="AZ228" s="12"/>
      <c r="CD228" s="11">
        <v>0</v>
      </c>
    </row>
    <row r="229" spans="1:82" x14ac:dyDescent="0.3">
      <c r="A229" s="3" t="s">
        <v>307</v>
      </c>
      <c r="B229" s="3" t="s">
        <v>298</v>
      </c>
      <c r="C229" s="3" t="s">
        <v>276</v>
      </c>
      <c r="D229" s="3">
        <v>33.286000000000001</v>
      </c>
      <c r="E229" s="3">
        <v>35.731999999999999</v>
      </c>
      <c r="F229" s="3">
        <v>1388</v>
      </c>
      <c r="H229" s="16">
        <v>3</v>
      </c>
      <c r="I229" s="16">
        <v>2.5499999999999998</v>
      </c>
      <c r="J229" s="11">
        <v>1</v>
      </c>
      <c r="K229" s="11">
        <v>0</v>
      </c>
      <c r="L229" s="11">
        <v>1370000</v>
      </c>
      <c r="M229" s="11">
        <v>0</v>
      </c>
      <c r="N229" s="11">
        <v>153</v>
      </c>
      <c r="O229" s="11">
        <v>0</v>
      </c>
      <c r="P229" s="11">
        <v>2000</v>
      </c>
      <c r="Q229" s="11">
        <v>0</v>
      </c>
      <c r="R229" s="19">
        <v>0</v>
      </c>
      <c r="S229" s="19">
        <v>0</v>
      </c>
      <c r="T229" s="19">
        <v>0.1</v>
      </c>
      <c r="U229" s="19">
        <v>0.1</v>
      </c>
      <c r="V229" s="19">
        <v>0</v>
      </c>
      <c r="W229" s="19">
        <v>0.5</v>
      </c>
      <c r="X229" s="19">
        <v>55.1</v>
      </c>
      <c r="Y229" s="19">
        <v>0</v>
      </c>
      <c r="Z229" s="19">
        <v>0</v>
      </c>
      <c r="AA229" s="24">
        <v>0</v>
      </c>
      <c r="AB229" s="24">
        <v>0</v>
      </c>
      <c r="AC229" s="19">
        <v>43.8</v>
      </c>
      <c r="AD229" s="24">
        <v>20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19">
        <v>0</v>
      </c>
      <c r="AM229" s="19">
        <v>55.4</v>
      </c>
      <c r="AN229" s="19">
        <v>0</v>
      </c>
      <c r="AO229" s="19">
        <v>0</v>
      </c>
      <c r="AP229" s="19">
        <v>20</v>
      </c>
      <c r="AV229" s="11">
        <v>0.1</v>
      </c>
      <c r="AY229" s="11">
        <v>70000</v>
      </c>
      <c r="AZ229" s="12"/>
      <c r="CD229" s="11">
        <v>0</v>
      </c>
    </row>
    <row r="230" spans="1:82" x14ac:dyDescent="0.3">
      <c r="A230" s="3" t="s">
        <v>307</v>
      </c>
      <c r="B230" s="3" t="s">
        <v>298</v>
      </c>
      <c r="C230" s="3" t="s">
        <v>277</v>
      </c>
      <c r="D230" s="3">
        <v>33.286000000000001</v>
      </c>
      <c r="E230" s="3">
        <v>35.731999999999999</v>
      </c>
      <c r="F230" s="3">
        <v>1390</v>
      </c>
      <c r="H230" s="16">
        <v>3</v>
      </c>
      <c r="I230" s="16">
        <v>2.5499999999999998</v>
      </c>
      <c r="J230" s="11">
        <v>1</v>
      </c>
      <c r="K230" s="11">
        <v>0</v>
      </c>
      <c r="L230" s="11">
        <v>1280000</v>
      </c>
      <c r="M230" s="11">
        <v>0</v>
      </c>
      <c r="N230" s="11">
        <v>153</v>
      </c>
      <c r="O230" s="11">
        <v>0</v>
      </c>
      <c r="P230" s="11">
        <v>2000</v>
      </c>
      <c r="Q230" s="11">
        <v>0</v>
      </c>
      <c r="R230" s="19">
        <v>0</v>
      </c>
      <c r="S230" s="19">
        <v>0</v>
      </c>
      <c r="T230" s="19">
        <v>0.2</v>
      </c>
      <c r="U230" s="19">
        <v>0.3</v>
      </c>
      <c r="V230" s="19">
        <v>0</v>
      </c>
      <c r="W230" s="19">
        <v>0.6</v>
      </c>
      <c r="X230" s="19">
        <v>54</v>
      </c>
      <c r="Y230" s="19">
        <v>0</v>
      </c>
      <c r="Z230" s="19">
        <v>0</v>
      </c>
      <c r="AA230" s="24">
        <v>0</v>
      </c>
      <c r="AB230" s="24">
        <v>0</v>
      </c>
      <c r="AC230" s="19">
        <v>43</v>
      </c>
      <c r="AD230" s="24">
        <v>23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19">
        <v>0</v>
      </c>
      <c r="AM230" s="19">
        <v>55.3</v>
      </c>
      <c r="AN230" s="19">
        <v>0</v>
      </c>
      <c r="AO230" s="19">
        <v>0.1</v>
      </c>
      <c r="AP230" s="19">
        <v>22.6</v>
      </c>
      <c r="AV230" s="11">
        <v>0.1</v>
      </c>
      <c r="AY230" s="11">
        <v>60000</v>
      </c>
      <c r="AZ230" s="12"/>
      <c r="CD230" s="11">
        <v>0</v>
      </c>
    </row>
    <row r="231" spans="1:82" x14ac:dyDescent="0.3">
      <c r="A231" s="3" t="s">
        <v>307</v>
      </c>
      <c r="B231" s="3" t="s">
        <v>298</v>
      </c>
      <c r="C231" s="3" t="s">
        <v>278</v>
      </c>
      <c r="D231" s="3">
        <v>33.286999999999999</v>
      </c>
      <c r="E231" s="3">
        <v>35.731000000000002</v>
      </c>
      <c r="F231" s="3">
        <v>1350</v>
      </c>
      <c r="H231" s="10">
        <v>2</v>
      </c>
      <c r="I231" s="16">
        <v>2.5499999999999998</v>
      </c>
      <c r="J231" s="11">
        <v>1</v>
      </c>
      <c r="K231" s="11">
        <v>0</v>
      </c>
      <c r="L231" s="11">
        <v>1400000</v>
      </c>
      <c r="M231" s="11">
        <v>0</v>
      </c>
      <c r="N231" s="11">
        <v>153</v>
      </c>
      <c r="O231" s="11">
        <v>0</v>
      </c>
      <c r="P231" s="11">
        <v>2000</v>
      </c>
      <c r="Q231" s="11">
        <v>0</v>
      </c>
      <c r="R231" s="19">
        <v>0</v>
      </c>
      <c r="S231" s="19">
        <v>0</v>
      </c>
      <c r="T231" s="19">
        <v>0.2</v>
      </c>
      <c r="U231" s="19">
        <v>0.1</v>
      </c>
      <c r="V231" s="19">
        <v>0</v>
      </c>
      <c r="W231" s="19">
        <v>0.5</v>
      </c>
      <c r="X231" s="19">
        <v>54.3</v>
      </c>
      <c r="Y231" s="19">
        <v>0.3</v>
      </c>
      <c r="Z231" s="19">
        <v>0</v>
      </c>
      <c r="AA231" s="24">
        <v>0</v>
      </c>
      <c r="AB231" s="24">
        <v>0</v>
      </c>
      <c r="AC231" s="19">
        <v>43.2</v>
      </c>
      <c r="AD231" s="24">
        <v>22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  <c r="AL231" s="19">
        <v>0</v>
      </c>
      <c r="AM231" s="19">
        <v>55.1</v>
      </c>
      <c r="AN231" s="19">
        <v>0</v>
      </c>
      <c r="AO231" s="19">
        <v>0.1</v>
      </c>
      <c r="AP231" s="19">
        <v>22.3</v>
      </c>
      <c r="AV231" s="11">
        <v>0.1</v>
      </c>
      <c r="AY231" s="11">
        <v>60000</v>
      </c>
      <c r="AZ231" s="12"/>
      <c r="CD231" s="11">
        <v>0</v>
      </c>
    </row>
    <row r="232" spans="1:82" x14ac:dyDescent="0.3">
      <c r="A232" s="3" t="s">
        <v>307</v>
      </c>
      <c r="B232" s="3" t="s">
        <v>298</v>
      </c>
      <c r="C232" s="3" t="s">
        <v>279</v>
      </c>
      <c r="D232" s="3">
        <v>33.286999999999999</v>
      </c>
      <c r="E232" s="3">
        <v>35.728000000000002</v>
      </c>
      <c r="F232" s="3">
        <v>1247</v>
      </c>
      <c r="H232" s="16">
        <v>4</v>
      </c>
      <c r="I232" s="16">
        <v>2.5499999999999998</v>
      </c>
      <c r="J232" s="11">
        <v>1</v>
      </c>
      <c r="K232" s="11">
        <v>0</v>
      </c>
      <c r="L232" s="11">
        <v>800000</v>
      </c>
      <c r="M232" s="11">
        <v>0</v>
      </c>
      <c r="N232" s="11">
        <v>153</v>
      </c>
      <c r="O232" s="11">
        <v>0</v>
      </c>
      <c r="P232" s="11">
        <v>2000</v>
      </c>
      <c r="Q232" s="11">
        <v>0</v>
      </c>
      <c r="R232" s="19">
        <v>0</v>
      </c>
      <c r="S232" s="19">
        <v>0</v>
      </c>
      <c r="T232" s="19">
        <v>0.1</v>
      </c>
      <c r="U232" s="19">
        <v>0.1</v>
      </c>
      <c r="V232" s="19">
        <v>0</v>
      </c>
      <c r="W232" s="19">
        <v>0.4</v>
      </c>
      <c r="X232" s="19">
        <v>55</v>
      </c>
      <c r="Y232" s="19">
        <v>0</v>
      </c>
      <c r="Z232" s="19">
        <v>0</v>
      </c>
      <c r="AA232" s="24">
        <v>0</v>
      </c>
      <c r="AB232" s="24">
        <v>0</v>
      </c>
      <c r="AC232" s="19">
        <v>43.6</v>
      </c>
      <c r="AD232" s="24">
        <v>15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0</v>
      </c>
      <c r="AL232" s="19">
        <v>0</v>
      </c>
      <c r="AM232" s="19">
        <v>55.5</v>
      </c>
      <c r="AN232" s="19">
        <v>0</v>
      </c>
      <c r="AO232" s="19">
        <v>0</v>
      </c>
      <c r="AP232" s="19">
        <v>15</v>
      </c>
      <c r="AV232" s="11">
        <v>0.1</v>
      </c>
      <c r="AY232" s="11">
        <v>30000</v>
      </c>
      <c r="AZ232" s="12"/>
      <c r="CD232" s="11">
        <v>0</v>
      </c>
    </row>
    <row r="233" spans="1:82" x14ac:dyDescent="0.3">
      <c r="A233" s="3" t="s">
        <v>307</v>
      </c>
      <c r="B233" s="3" t="s">
        <v>298</v>
      </c>
      <c r="C233" s="3" t="s">
        <v>280</v>
      </c>
      <c r="D233" s="3">
        <v>33.29</v>
      </c>
      <c r="E233" s="3">
        <v>35.725000000000001</v>
      </c>
      <c r="F233" s="3">
        <v>1105</v>
      </c>
      <c r="H233" s="10">
        <v>3</v>
      </c>
      <c r="I233" s="16">
        <v>2.5499999999999998</v>
      </c>
      <c r="J233" s="11">
        <v>1</v>
      </c>
      <c r="K233" s="11">
        <v>0</v>
      </c>
      <c r="L233" s="11">
        <v>730000</v>
      </c>
      <c r="M233" s="11">
        <v>0</v>
      </c>
      <c r="N233" s="11">
        <v>153</v>
      </c>
      <c r="O233" s="11">
        <v>0</v>
      </c>
      <c r="P233" s="11">
        <v>2000</v>
      </c>
      <c r="Q233" s="11">
        <v>0</v>
      </c>
      <c r="R233" s="19">
        <v>0</v>
      </c>
      <c r="S233" s="19">
        <v>0</v>
      </c>
      <c r="T233" s="19">
        <v>0.1</v>
      </c>
      <c r="U233" s="19">
        <v>0.1</v>
      </c>
      <c r="V233" s="19">
        <v>0</v>
      </c>
      <c r="W233" s="19">
        <v>0.5</v>
      </c>
      <c r="X233" s="19">
        <v>54.9</v>
      </c>
      <c r="Y233" s="19">
        <v>0</v>
      </c>
      <c r="Z233" s="19">
        <v>0</v>
      </c>
      <c r="AA233" s="24">
        <v>0</v>
      </c>
      <c r="AB233" s="24">
        <v>0</v>
      </c>
      <c r="AC233" s="19">
        <v>43.6</v>
      </c>
      <c r="AD233" s="24">
        <v>25</v>
      </c>
      <c r="AE233" s="24">
        <v>0</v>
      </c>
      <c r="AF233" s="24">
        <v>0</v>
      </c>
      <c r="AG233" s="24">
        <v>0</v>
      </c>
      <c r="AH233" s="24">
        <v>0</v>
      </c>
      <c r="AI233" s="24">
        <v>0</v>
      </c>
      <c r="AJ233" s="24">
        <v>0</v>
      </c>
      <c r="AK233" s="24">
        <v>0</v>
      </c>
      <c r="AL233" s="19">
        <v>0</v>
      </c>
      <c r="AM233" s="19">
        <v>55.4</v>
      </c>
      <c r="AN233" s="19">
        <v>0</v>
      </c>
      <c r="AO233" s="19">
        <v>0</v>
      </c>
      <c r="AP233" s="19">
        <v>24.8</v>
      </c>
      <c r="AV233" s="11">
        <v>0.1</v>
      </c>
      <c r="AY233" s="11">
        <v>30000</v>
      </c>
      <c r="AZ233" s="12"/>
      <c r="CD233" s="11">
        <v>0</v>
      </c>
    </row>
    <row r="234" spans="1:82" x14ac:dyDescent="0.3">
      <c r="A234" s="3" t="s">
        <v>307</v>
      </c>
      <c r="B234" s="3" t="s">
        <v>298</v>
      </c>
      <c r="C234" s="3" t="s">
        <v>281</v>
      </c>
      <c r="D234" s="3">
        <v>33.292999999999999</v>
      </c>
      <c r="E234" s="3">
        <v>35.722999999999999</v>
      </c>
      <c r="F234" s="3">
        <v>955</v>
      </c>
      <c r="H234" s="16">
        <v>2</v>
      </c>
      <c r="I234" s="16">
        <v>2.5499999999999998</v>
      </c>
      <c r="J234" s="11">
        <v>1</v>
      </c>
      <c r="K234" s="11">
        <v>0</v>
      </c>
      <c r="L234" s="11">
        <v>800000</v>
      </c>
      <c r="M234" s="11">
        <v>0</v>
      </c>
      <c r="N234" s="11">
        <v>153</v>
      </c>
      <c r="O234" s="11">
        <v>0</v>
      </c>
      <c r="P234" s="11">
        <v>2000</v>
      </c>
      <c r="Q234" s="11">
        <v>0</v>
      </c>
      <c r="R234" s="19">
        <v>0</v>
      </c>
      <c r="S234" s="19">
        <v>0</v>
      </c>
      <c r="T234" s="19">
        <v>0.3</v>
      </c>
      <c r="U234" s="19">
        <v>0.5</v>
      </c>
      <c r="V234" s="19">
        <v>0</v>
      </c>
      <c r="W234" s="19">
        <v>0.6</v>
      </c>
      <c r="X234" s="19">
        <v>54.2</v>
      </c>
      <c r="Y234" s="19">
        <v>0</v>
      </c>
      <c r="Z234" s="19">
        <v>0</v>
      </c>
      <c r="AA234" s="24">
        <v>0</v>
      </c>
      <c r="AB234" s="24">
        <v>0</v>
      </c>
      <c r="AC234" s="19">
        <v>43.2</v>
      </c>
      <c r="AD234" s="24">
        <v>18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24">
        <v>0</v>
      </c>
      <c r="AL234" s="19">
        <v>0</v>
      </c>
      <c r="AM234" s="19">
        <v>55.3</v>
      </c>
      <c r="AN234" s="19">
        <v>0</v>
      </c>
      <c r="AO234" s="19">
        <v>0.2</v>
      </c>
      <c r="AP234" s="19">
        <v>18</v>
      </c>
      <c r="AV234" s="11">
        <v>0.1</v>
      </c>
      <c r="AY234" s="11">
        <v>30000</v>
      </c>
      <c r="AZ234" s="12"/>
      <c r="CD234" s="11">
        <v>0</v>
      </c>
    </row>
    <row r="235" spans="1:82" x14ac:dyDescent="0.3">
      <c r="A235" s="3" t="s">
        <v>307</v>
      </c>
      <c r="B235" s="3" t="s">
        <v>304</v>
      </c>
      <c r="C235" s="3" t="s">
        <v>282</v>
      </c>
      <c r="D235" s="3">
        <v>33.292999999999999</v>
      </c>
      <c r="E235" s="3">
        <v>35.722999999999999</v>
      </c>
      <c r="F235" s="3">
        <v>1070</v>
      </c>
      <c r="H235" s="10">
        <v>3</v>
      </c>
      <c r="I235" s="16">
        <v>2.5499999999999998</v>
      </c>
      <c r="J235" s="11">
        <v>1</v>
      </c>
      <c r="K235" s="11">
        <v>0</v>
      </c>
      <c r="L235" s="11">
        <v>470000</v>
      </c>
      <c r="M235" s="11">
        <v>0</v>
      </c>
      <c r="N235" s="11">
        <v>153</v>
      </c>
      <c r="O235" s="11">
        <v>0</v>
      </c>
      <c r="P235" s="11">
        <v>2000</v>
      </c>
      <c r="Q235" s="11">
        <v>0</v>
      </c>
      <c r="R235" s="19">
        <v>0</v>
      </c>
      <c r="S235" s="19">
        <v>0</v>
      </c>
      <c r="T235" s="19">
        <v>0.2</v>
      </c>
      <c r="U235" s="19">
        <v>0.2</v>
      </c>
      <c r="V235" s="19">
        <v>0</v>
      </c>
      <c r="W235" s="19">
        <v>0.8</v>
      </c>
      <c r="X235" s="19">
        <v>54.2</v>
      </c>
      <c r="Y235" s="19">
        <v>0</v>
      </c>
      <c r="Z235" s="19">
        <v>0</v>
      </c>
      <c r="AA235" s="24">
        <v>0</v>
      </c>
      <c r="AB235" s="24">
        <v>0</v>
      </c>
      <c r="AC235" s="19">
        <v>43.4</v>
      </c>
      <c r="AD235" s="24">
        <v>24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  <c r="AL235" s="19">
        <v>0</v>
      </c>
      <c r="AM235" s="19">
        <v>55.1</v>
      </c>
      <c r="AN235" s="19">
        <v>0</v>
      </c>
      <c r="AO235" s="19">
        <v>0.1</v>
      </c>
      <c r="AP235" s="19">
        <v>24.4</v>
      </c>
      <c r="AV235" s="11">
        <v>0.1</v>
      </c>
      <c r="AY235" s="11">
        <v>20000</v>
      </c>
      <c r="AZ235" s="12"/>
      <c r="CD235" s="11">
        <v>0</v>
      </c>
    </row>
    <row r="236" spans="1:82" x14ac:dyDescent="0.3">
      <c r="A236" s="3" t="s">
        <v>307</v>
      </c>
      <c r="B236" s="3" t="s">
        <v>298</v>
      </c>
      <c r="C236" s="3" t="s">
        <v>283</v>
      </c>
      <c r="D236" s="3">
        <v>33.292000000000002</v>
      </c>
      <c r="E236" s="3">
        <v>35.722000000000001</v>
      </c>
      <c r="F236" s="3">
        <v>940</v>
      </c>
      <c r="H236" s="16">
        <v>3</v>
      </c>
      <c r="I236" s="16">
        <v>2.5499999999999998</v>
      </c>
      <c r="J236" s="11">
        <v>1</v>
      </c>
      <c r="K236" s="11">
        <v>0</v>
      </c>
      <c r="L236" s="11">
        <v>520000</v>
      </c>
      <c r="M236" s="11">
        <v>0</v>
      </c>
      <c r="N236" s="11">
        <v>153</v>
      </c>
      <c r="O236" s="11">
        <v>0</v>
      </c>
      <c r="P236" s="11">
        <v>2000</v>
      </c>
      <c r="Q236" s="11">
        <v>0</v>
      </c>
      <c r="R236" s="19">
        <v>0</v>
      </c>
      <c r="S236" s="19">
        <v>0</v>
      </c>
      <c r="T236" s="19">
        <v>0.1</v>
      </c>
      <c r="U236" s="19">
        <v>0.3</v>
      </c>
      <c r="V236" s="19">
        <v>0</v>
      </c>
      <c r="W236" s="19">
        <v>0.3</v>
      </c>
      <c r="X236" s="19">
        <v>55.1</v>
      </c>
      <c r="Y236" s="19">
        <v>0</v>
      </c>
      <c r="Z236" s="19">
        <v>0</v>
      </c>
      <c r="AA236" s="24">
        <v>0</v>
      </c>
      <c r="AB236" s="24">
        <v>0</v>
      </c>
      <c r="AC236" s="19">
        <v>43.6</v>
      </c>
      <c r="AD236" s="24">
        <v>13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19">
        <v>0</v>
      </c>
      <c r="AM236" s="19">
        <v>55.6</v>
      </c>
      <c r="AN236" s="19">
        <v>0</v>
      </c>
      <c r="AO236" s="19">
        <v>0.1</v>
      </c>
      <c r="AP236" s="19">
        <v>13.4</v>
      </c>
      <c r="AV236" s="11">
        <v>0.1</v>
      </c>
      <c r="AY236" s="11">
        <v>30000</v>
      </c>
      <c r="AZ236" s="12"/>
      <c r="CD236" s="11">
        <v>0</v>
      </c>
    </row>
    <row r="237" spans="1:82" x14ac:dyDescent="0.3">
      <c r="A237" s="3" t="s">
        <v>307</v>
      </c>
      <c r="B237" s="3" t="s">
        <v>304</v>
      </c>
      <c r="C237" s="3" t="s">
        <v>284</v>
      </c>
      <c r="D237" s="3">
        <v>33.292000000000002</v>
      </c>
      <c r="E237" s="3">
        <v>35.722000000000001</v>
      </c>
      <c r="F237" s="3">
        <v>940</v>
      </c>
      <c r="H237" s="16">
        <v>3</v>
      </c>
      <c r="I237" s="16">
        <v>2.5499999999999998</v>
      </c>
      <c r="J237" s="11">
        <v>1</v>
      </c>
      <c r="K237" s="11">
        <v>0</v>
      </c>
      <c r="L237" s="11">
        <v>270000</v>
      </c>
      <c r="M237" s="11">
        <v>0</v>
      </c>
      <c r="N237" s="11">
        <v>153</v>
      </c>
      <c r="O237" s="11">
        <v>0</v>
      </c>
      <c r="P237" s="11">
        <v>2000</v>
      </c>
      <c r="Q237" s="11">
        <v>0</v>
      </c>
      <c r="R237" s="19">
        <v>0</v>
      </c>
      <c r="S237" s="19">
        <v>0</v>
      </c>
      <c r="T237" s="19">
        <v>0.2</v>
      </c>
      <c r="U237" s="19">
        <v>0.3</v>
      </c>
      <c r="V237" s="19">
        <v>0</v>
      </c>
      <c r="W237" s="19">
        <v>0.5</v>
      </c>
      <c r="X237" s="19">
        <v>54.1</v>
      </c>
      <c r="Y237" s="19">
        <v>0</v>
      </c>
      <c r="Z237" s="19">
        <v>0</v>
      </c>
      <c r="AA237" s="24">
        <v>0</v>
      </c>
      <c r="AB237" s="24">
        <v>0</v>
      </c>
      <c r="AC237" s="19">
        <v>43</v>
      </c>
      <c r="AD237" s="24">
        <v>16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19">
        <v>0</v>
      </c>
      <c r="AM237" s="19">
        <v>55.4</v>
      </c>
      <c r="AN237" s="19">
        <v>0</v>
      </c>
      <c r="AO237" s="19">
        <v>0.1</v>
      </c>
      <c r="AP237" s="19">
        <v>15.8</v>
      </c>
      <c r="AV237" s="11">
        <v>0.1</v>
      </c>
      <c r="AY237" s="11">
        <v>10000</v>
      </c>
      <c r="AZ237" s="12"/>
      <c r="CD237" s="11">
        <v>0</v>
      </c>
    </row>
    <row r="238" spans="1:82" x14ac:dyDescent="0.3">
      <c r="A238" s="3" t="s">
        <v>307</v>
      </c>
      <c r="B238" s="3" t="s">
        <v>298</v>
      </c>
      <c r="C238" s="3" t="s">
        <v>285</v>
      </c>
      <c r="D238" s="3">
        <v>33.274000000000001</v>
      </c>
      <c r="E238" s="3">
        <v>35.722000000000001</v>
      </c>
      <c r="F238" s="3">
        <v>1140</v>
      </c>
      <c r="H238" s="16">
        <v>3.5</v>
      </c>
      <c r="I238" s="16">
        <v>2.5499999999999998</v>
      </c>
      <c r="J238" s="11">
        <v>1</v>
      </c>
      <c r="K238" s="11">
        <v>0</v>
      </c>
      <c r="L238" s="11">
        <v>1180000</v>
      </c>
      <c r="M238" s="11">
        <v>0</v>
      </c>
      <c r="N238" s="11">
        <v>153</v>
      </c>
      <c r="O238" s="11">
        <v>0</v>
      </c>
      <c r="P238" s="11">
        <v>2000</v>
      </c>
      <c r="Q238" s="11">
        <v>0</v>
      </c>
      <c r="R238" s="19">
        <v>0</v>
      </c>
      <c r="S238" s="19">
        <v>0</v>
      </c>
      <c r="T238" s="19">
        <v>0.1</v>
      </c>
      <c r="U238" s="19">
        <v>0.1</v>
      </c>
      <c r="V238" s="19">
        <v>0</v>
      </c>
      <c r="W238" s="19">
        <v>0.6</v>
      </c>
      <c r="X238" s="19">
        <v>54.7</v>
      </c>
      <c r="Y238" s="19">
        <v>0</v>
      </c>
      <c r="Z238" s="19">
        <v>0</v>
      </c>
      <c r="AA238" s="24">
        <v>0</v>
      </c>
      <c r="AB238" s="24">
        <v>0</v>
      </c>
      <c r="AC238" s="19">
        <v>43.6</v>
      </c>
      <c r="AD238" s="24">
        <v>22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19">
        <v>0</v>
      </c>
      <c r="AM238" s="19">
        <v>55</v>
      </c>
      <c r="AN238" s="19">
        <v>0</v>
      </c>
      <c r="AO238" s="19">
        <v>0.1</v>
      </c>
      <c r="AP238" s="19">
        <v>22</v>
      </c>
      <c r="AV238" s="11">
        <v>0.1</v>
      </c>
      <c r="AY238" s="11">
        <v>50000</v>
      </c>
      <c r="AZ238" s="12"/>
      <c r="CD238" s="11">
        <v>0</v>
      </c>
    </row>
    <row r="239" spans="1:82" x14ac:dyDescent="0.3">
      <c r="A239" s="3" t="s">
        <v>307</v>
      </c>
      <c r="B239" s="3" t="s">
        <v>298</v>
      </c>
      <c r="C239" s="3" t="s">
        <v>286</v>
      </c>
      <c r="D239" s="3">
        <v>33.274000000000001</v>
      </c>
      <c r="E239" s="3">
        <v>35.722000000000001</v>
      </c>
      <c r="F239" s="3">
        <v>1140</v>
      </c>
      <c r="H239" s="10">
        <v>2.5</v>
      </c>
      <c r="I239" s="16">
        <v>2.5499999999999998</v>
      </c>
      <c r="J239" s="11">
        <v>1</v>
      </c>
      <c r="K239" s="11">
        <v>0</v>
      </c>
      <c r="L239" s="11">
        <v>800000</v>
      </c>
      <c r="M239" s="11">
        <v>0</v>
      </c>
      <c r="N239" s="11">
        <v>153</v>
      </c>
      <c r="O239" s="11">
        <f>25*1.2</f>
        <v>30</v>
      </c>
      <c r="P239" s="11">
        <v>2000</v>
      </c>
      <c r="Q239" s="11">
        <v>0</v>
      </c>
      <c r="R239" s="19">
        <v>0</v>
      </c>
      <c r="S239" s="19">
        <v>0</v>
      </c>
      <c r="T239" s="19">
        <v>0.1</v>
      </c>
      <c r="U239" s="19">
        <v>0.1</v>
      </c>
      <c r="V239" s="19">
        <v>0</v>
      </c>
      <c r="W239" s="19">
        <v>0.6</v>
      </c>
      <c r="X239" s="19">
        <v>55</v>
      </c>
      <c r="Y239" s="19">
        <v>0</v>
      </c>
      <c r="Z239" s="19">
        <v>0</v>
      </c>
      <c r="AA239" s="24">
        <v>0</v>
      </c>
      <c r="AB239" s="24">
        <v>0</v>
      </c>
      <c r="AC239" s="19">
        <v>43.7</v>
      </c>
      <c r="AD239" s="24">
        <v>24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  <c r="AL239" s="19">
        <v>0</v>
      </c>
      <c r="AM239" s="19">
        <v>55.4</v>
      </c>
      <c r="AN239" s="19">
        <v>0</v>
      </c>
      <c r="AO239" s="19">
        <v>0</v>
      </c>
      <c r="AP239" s="19">
        <v>24.1</v>
      </c>
      <c r="AV239" s="11">
        <v>0.1</v>
      </c>
      <c r="AY239" s="11">
        <v>30000</v>
      </c>
      <c r="AZ239" s="12"/>
      <c r="CD239" s="11">
        <v>0</v>
      </c>
    </row>
    <row r="240" spans="1:82" x14ac:dyDescent="0.3">
      <c r="A240" s="3" t="s">
        <v>307</v>
      </c>
      <c r="B240" s="3" t="s">
        <v>298</v>
      </c>
      <c r="C240" s="3" t="s">
        <v>287</v>
      </c>
      <c r="D240" s="3">
        <v>33.273000000000003</v>
      </c>
      <c r="E240" s="3">
        <v>35.712000000000003</v>
      </c>
      <c r="F240" s="3">
        <v>1077</v>
      </c>
      <c r="H240" s="16">
        <v>4</v>
      </c>
      <c r="I240" s="16">
        <v>2.5499999999999998</v>
      </c>
      <c r="J240" s="11">
        <v>1</v>
      </c>
      <c r="K240" s="11">
        <v>0</v>
      </c>
      <c r="L240" s="11">
        <v>1410000</v>
      </c>
      <c r="M240" s="11">
        <v>0</v>
      </c>
      <c r="N240" s="11">
        <v>153</v>
      </c>
      <c r="O240" s="11">
        <v>0</v>
      </c>
      <c r="P240" s="11">
        <v>2000</v>
      </c>
      <c r="Q240" s="11">
        <v>0</v>
      </c>
      <c r="R240" s="19">
        <v>0</v>
      </c>
      <c r="S240" s="19">
        <v>0</v>
      </c>
      <c r="T240" s="19">
        <v>0.1</v>
      </c>
      <c r="U240" s="19">
        <v>0.1</v>
      </c>
      <c r="V240" s="19">
        <v>0</v>
      </c>
      <c r="W240" s="19">
        <v>0.5</v>
      </c>
      <c r="X240" s="19">
        <v>54.7</v>
      </c>
      <c r="Y240" s="19">
        <v>0</v>
      </c>
      <c r="Z240" s="19">
        <v>0</v>
      </c>
      <c r="AA240" s="24">
        <v>0</v>
      </c>
      <c r="AB240" s="24">
        <v>0</v>
      </c>
      <c r="AC240" s="19">
        <v>43.5</v>
      </c>
      <c r="AD240" s="24">
        <v>21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19">
        <v>0</v>
      </c>
      <c r="AM240" s="19">
        <v>55.4</v>
      </c>
      <c r="AN240" s="19">
        <v>0</v>
      </c>
      <c r="AO240" s="19">
        <v>0</v>
      </c>
      <c r="AP240" s="19">
        <v>21.4</v>
      </c>
      <c r="AV240" s="11">
        <v>0.1</v>
      </c>
      <c r="AY240" s="11">
        <v>60000</v>
      </c>
      <c r="AZ240" s="12"/>
      <c r="CD240" s="11">
        <v>0</v>
      </c>
    </row>
    <row r="241" spans="1:82" x14ac:dyDescent="0.3">
      <c r="A241" s="3" t="s">
        <v>307</v>
      </c>
      <c r="B241" s="3" t="s">
        <v>298</v>
      </c>
      <c r="C241" s="3" t="s">
        <v>288</v>
      </c>
      <c r="D241" s="3">
        <v>33.268999999999998</v>
      </c>
      <c r="E241" s="3">
        <v>35.706000000000003</v>
      </c>
      <c r="F241" s="3">
        <v>918</v>
      </c>
      <c r="H241" s="16">
        <v>4</v>
      </c>
      <c r="I241" s="16">
        <v>2.5499999999999998</v>
      </c>
      <c r="J241" s="11">
        <v>1</v>
      </c>
      <c r="K241" s="11">
        <v>0</v>
      </c>
      <c r="L241" s="11">
        <v>2039999.9999999998</v>
      </c>
      <c r="M241" s="11">
        <v>0</v>
      </c>
      <c r="N241" s="11">
        <v>153</v>
      </c>
      <c r="O241" s="11">
        <v>0</v>
      </c>
      <c r="P241" s="11">
        <v>2000</v>
      </c>
      <c r="Q241" s="11">
        <v>0</v>
      </c>
      <c r="R241" s="19">
        <v>0</v>
      </c>
      <c r="S241" s="19">
        <v>0</v>
      </c>
      <c r="T241" s="19">
        <v>0</v>
      </c>
      <c r="U241" s="19">
        <v>0.5</v>
      </c>
      <c r="V241" s="19">
        <v>0</v>
      </c>
      <c r="W241" s="19">
        <v>21.4</v>
      </c>
      <c r="X241" s="19">
        <v>30.5</v>
      </c>
      <c r="Y241" s="19">
        <v>0</v>
      </c>
      <c r="Z241" s="19">
        <v>0</v>
      </c>
      <c r="AA241" s="24">
        <v>0</v>
      </c>
      <c r="AB241" s="24">
        <v>0</v>
      </c>
      <c r="AC241" s="19">
        <v>47.3</v>
      </c>
      <c r="AD241" s="24">
        <v>224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19">
        <v>0</v>
      </c>
      <c r="AM241" s="19">
        <v>30.6</v>
      </c>
      <c r="AN241" s="19">
        <v>0</v>
      </c>
      <c r="AO241" s="19">
        <v>0.4</v>
      </c>
      <c r="AP241" s="19">
        <v>224.2</v>
      </c>
      <c r="AV241" s="11">
        <v>0.1</v>
      </c>
      <c r="AY241" s="11">
        <v>180000</v>
      </c>
      <c r="AZ241" s="12"/>
      <c r="CD241" s="11">
        <v>0</v>
      </c>
    </row>
    <row r="242" spans="1:82" x14ac:dyDescent="0.3">
      <c r="A242" s="3" t="s">
        <v>307</v>
      </c>
      <c r="B242" s="3" t="s">
        <v>298</v>
      </c>
      <c r="C242" s="3" t="s">
        <v>289</v>
      </c>
      <c r="D242" s="3">
        <v>33.267000000000003</v>
      </c>
      <c r="E242" s="3">
        <v>35.704999999999998</v>
      </c>
      <c r="F242" s="3">
        <v>815</v>
      </c>
      <c r="H242" s="10">
        <v>6</v>
      </c>
      <c r="I242" s="16">
        <v>2.5499999999999998</v>
      </c>
      <c r="J242" s="11">
        <v>1</v>
      </c>
      <c r="K242" s="11">
        <v>0</v>
      </c>
      <c r="L242" s="11">
        <v>1010000</v>
      </c>
      <c r="M242" s="11">
        <v>0</v>
      </c>
      <c r="N242" s="11">
        <v>153</v>
      </c>
      <c r="O242" s="11">
        <v>0</v>
      </c>
      <c r="P242" s="11">
        <v>2000</v>
      </c>
      <c r="Q242" s="11">
        <v>0</v>
      </c>
      <c r="R242" s="19">
        <v>0</v>
      </c>
      <c r="S242" s="19">
        <v>0</v>
      </c>
      <c r="T242" s="19">
        <v>0.2</v>
      </c>
      <c r="U242" s="19">
        <v>0.1</v>
      </c>
      <c r="V242" s="19">
        <v>0</v>
      </c>
      <c r="W242" s="19">
        <v>0.4</v>
      </c>
      <c r="X242" s="19">
        <v>54.5</v>
      </c>
      <c r="Y242" s="19">
        <v>0</v>
      </c>
      <c r="Z242" s="19">
        <v>0</v>
      </c>
      <c r="AA242" s="24">
        <v>0</v>
      </c>
      <c r="AB242" s="24">
        <v>0</v>
      </c>
      <c r="AC242" s="19">
        <v>43.2</v>
      </c>
      <c r="AD242" s="24">
        <v>13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19">
        <v>0</v>
      </c>
      <c r="AM242" s="19">
        <v>55.6</v>
      </c>
      <c r="AN242" s="19">
        <v>0</v>
      </c>
      <c r="AO242" s="19">
        <v>0</v>
      </c>
      <c r="AP242" s="19">
        <v>13.3</v>
      </c>
      <c r="AV242" s="11">
        <v>0.1</v>
      </c>
      <c r="AY242" s="11">
        <v>40000</v>
      </c>
      <c r="AZ242" s="12"/>
      <c r="CD242" s="11">
        <v>0</v>
      </c>
    </row>
    <row r="243" spans="1:82" x14ac:dyDescent="0.3">
      <c r="A243" s="3" t="s">
        <v>307</v>
      </c>
      <c r="B243" s="3" t="s">
        <v>298</v>
      </c>
      <c r="C243" s="3" t="s">
        <v>290</v>
      </c>
      <c r="D243" s="3">
        <v>33.261000000000003</v>
      </c>
      <c r="E243" s="3">
        <v>35.700000000000003</v>
      </c>
      <c r="F243" s="3">
        <v>720</v>
      </c>
      <c r="H243" s="10">
        <v>3</v>
      </c>
      <c r="I243" s="16">
        <v>2.5499999999999998</v>
      </c>
      <c r="J243" s="11">
        <v>1</v>
      </c>
      <c r="K243" s="11">
        <v>0</v>
      </c>
      <c r="L243" s="11">
        <v>990000</v>
      </c>
      <c r="M243" s="11">
        <v>0</v>
      </c>
      <c r="N243" s="11">
        <v>153</v>
      </c>
      <c r="O243" s="11">
        <v>0</v>
      </c>
      <c r="P243" s="11">
        <v>2000</v>
      </c>
      <c r="Q243" s="11">
        <v>0</v>
      </c>
      <c r="R243" s="19">
        <v>0</v>
      </c>
      <c r="S243" s="19">
        <v>0</v>
      </c>
      <c r="T243" s="19">
        <v>0.1</v>
      </c>
      <c r="U243" s="19">
        <v>0.2</v>
      </c>
      <c r="V243" s="19">
        <v>0</v>
      </c>
      <c r="W243" s="19">
        <v>0.4</v>
      </c>
      <c r="X243" s="19">
        <v>54.7</v>
      </c>
      <c r="Y243" s="19">
        <v>0</v>
      </c>
      <c r="Z243" s="19">
        <v>0</v>
      </c>
      <c r="AA243" s="24">
        <v>0</v>
      </c>
      <c r="AB243" s="24">
        <v>0</v>
      </c>
      <c r="AC243" s="19">
        <v>43.4</v>
      </c>
      <c r="AD243" s="24">
        <v>23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19">
        <v>0</v>
      </c>
      <c r="AM243" s="19">
        <v>55.5</v>
      </c>
      <c r="AN243" s="19">
        <v>0</v>
      </c>
      <c r="AO243" s="19">
        <v>0</v>
      </c>
      <c r="AP243" s="19">
        <v>22.7</v>
      </c>
      <c r="AV243" s="11">
        <v>0.1</v>
      </c>
      <c r="AY243" s="11">
        <v>40000</v>
      </c>
      <c r="AZ243" s="12"/>
      <c r="CD243" s="11">
        <v>0</v>
      </c>
    </row>
    <row r="244" spans="1:82" x14ac:dyDescent="0.3">
      <c r="A244" s="3" t="s">
        <v>307</v>
      </c>
      <c r="B244" s="3" t="s">
        <v>298</v>
      </c>
      <c r="C244" s="3" t="s">
        <v>291</v>
      </c>
      <c r="D244" s="3">
        <v>33.256999999999998</v>
      </c>
      <c r="E244" s="3">
        <v>35.695999999999998</v>
      </c>
      <c r="F244" s="3">
        <v>550</v>
      </c>
      <c r="H244" s="16">
        <v>4</v>
      </c>
      <c r="I244" s="16">
        <v>2.5499999999999998</v>
      </c>
      <c r="J244" s="11">
        <v>1</v>
      </c>
      <c r="K244" s="11">
        <v>0</v>
      </c>
      <c r="L244" s="11">
        <v>1370000</v>
      </c>
      <c r="M244" s="11">
        <v>0</v>
      </c>
      <c r="N244" s="11">
        <v>153</v>
      </c>
      <c r="O244" s="11">
        <v>0</v>
      </c>
      <c r="P244" s="11">
        <v>2000</v>
      </c>
      <c r="Q244" s="11">
        <v>0</v>
      </c>
      <c r="R244" s="19">
        <v>0</v>
      </c>
      <c r="S244" s="19">
        <v>0</v>
      </c>
      <c r="T244" s="19">
        <v>0.1</v>
      </c>
      <c r="U244" s="19">
        <v>0.2</v>
      </c>
      <c r="V244" s="19">
        <v>0</v>
      </c>
      <c r="W244" s="19">
        <v>0.4</v>
      </c>
      <c r="X244" s="19">
        <v>54.7</v>
      </c>
      <c r="Y244" s="19">
        <v>0</v>
      </c>
      <c r="Z244" s="19">
        <v>0</v>
      </c>
      <c r="AA244" s="24">
        <v>0</v>
      </c>
      <c r="AB244" s="24">
        <v>0</v>
      </c>
      <c r="AC244" s="19">
        <v>43.3</v>
      </c>
      <c r="AD244" s="24">
        <v>15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  <c r="AL244" s="19">
        <v>0</v>
      </c>
      <c r="AM244" s="19">
        <v>55.5</v>
      </c>
      <c r="AN244" s="19">
        <v>0</v>
      </c>
      <c r="AO244" s="19">
        <v>0.1</v>
      </c>
      <c r="AP244" s="19">
        <v>15.3</v>
      </c>
      <c r="AV244" s="11">
        <v>0.1</v>
      </c>
      <c r="AY244" s="11">
        <v>60000</v>
      </c>
      <c r="AZ244" s="12"/>
      <c r="CD244" s="11">
        <v>0</v>
      </c>
    </row>
    <row r="245" spans="1:82" x14ac:dyDescent="0.3">
      <c r="A245" s="3" t="s">
        <v>307</v>
      </c>
      <c r="B245" s="3" t="s">
        <v>298</v>
      </c>
      <c r="C245" s="3" t="s">
        <v>292</v>
      </c>
      <c r="D245" s="3">
        <v>33.256</v>
      </c>
      <c r="E245" s="3">
        <v>35.692999999999998</v>
      </c>
      <c r="F245" s="3">
        <v>428</v>
      </c>
      <c r="H245" s="16">
        <v>5</v>
      </c>
      <c r="I245" s="16">
        <v>2.5499999999999998</v>
      </c>
      <c r="J245" s="11">
        <v>1</v>
      </c>
      <c r="K245" s="11">
        <v>0</v>
      </c>
      <c r="L245" s="11">
        <v>1560000</v>
      </c>
      <c r="M245" s="11">
        <v>0</v>
      </c>
      <c r="N245" s="11">
        <v>153</v>
      </c>
      <c r="O245" s="11">
        <v>0</v>
      </c>
      <c r="P245" s="11">
        <v>2000</v>
      </c>
      <c r="Q245" s="11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0.4</v>
      </c>
      <c r="X245" s="19">
        <v>55.2</v>
      </c>
      <c r="Y245" s="19">
        <v>0</v>
      </c>
      <c r="Z245" s="19">
        <v>0</v>
      </c>
      <c r="AA245" s="24">
        <v>0</v>
      </c>
      <c r="AB245" s="24">
        <v>0</v>
      </c>
      <c r="AC245" s="19">
        <v>43.7</v>
      </c>
      <c r="AD245" s="24">
        <v>23</v>
      </c>
      <c r="AE245" s="24">
        <v>0</v>
      </c>
      <c r="AF245" s="24">
        <v>0</v>
      </c>
      <c r="AG245" s="24">
        <v>0</v>
      </c>
      <c r="AH245" s="24">
        <v>0</v>
      </c>
      <c r="AI245" s="24">
        <v>0</v>
      </c>
      <c r="AJ245" s="24">
        <v>0</v>
      </c>
      <c r="AK245" s="24">
        <v>0</v>
      </c>
      <c r="AL245" s="19">
        <v>0</v>
      </c>
      <c r="AM245" s="19">
        <v>55.6</v>
      </c>
      <c r="AN245" s="19">
        <v>0</v>
      </c>
      <c r="AO245" s="19">
        <v>0</v>
      </c>
      <c r="AP245" s="19">
        <v>22.9</v>
      </c>
      <c r="AV245" s="11">
        <v>0.1</v>
      </c>
      <c r="AY245" s="11">
        <v>80000</v>
      </c>
      <c r="AZ245" s="12"/>
      <c r="CD245" s="11">
        <v>0</v>
      </c>
    </row>
    <row r="246" spans="1:82" x14ac:dyDescent="0.3">
      <c r="A246" s="3" t="s">
        <v>307</v>
      </c>
      <c r="B246" s="3" t="s">
        <v>298</v>
      </c>
      <c r="C246" s="3" t="s">
        <v>293</v>
      </c>
      <c r="D246" s="3">
        <v>33.255000000000003</v>
      </c>
      <c r="E246" s="3">
        <v>35.692</v>
      </c>
      <c r="F246" s="3">
        <v>400</v>
      </c>
      <c r="H246" s="10">
        <v>5</v>
      </c>
      <c r="I246" s="16">
        <v>2.5499999999999998</v>
      </c>
      <c r="J246" s="11">
        <v>1</v>
      </c>
      <c r="K246" s="11">
        <v>0</v>
      </c>
      <c r="L246" s="11">
        <v>1980000</v>
      </c>
      <c r="M246" s="11">
        <v>0</v>
      </c>
      <c r="N246" s="11">
        <v>153</v>
      </c>
      <c r="O246" s="11">
        <v>0</v>
      </c>
      <c r="P246" s="11">
        <v>2000</v>
      </c>
      <c r="Q246" s="11">
        <v>0</v>
      </c>
      <c r="R246" s="19">
        <v>0</v>
      </c>
      <c r="S246" s="19">
        <v>0</v>
      </c>
      <c r="T246" s="19">
        <v>0.1</v>
      </c>
      <c r="U246" s="19">
        <v>0</v>
      </c>
      <c r="V246" s="19">
        <v>0</v>
      </c>
      <c r="W246" s="19">
        <v>0.4</v>
      </c>
      <c r="X246" s="19">
        <v>55</v>
      </c>
      <c r="Y246" s="19">
        <v>0</v>
      </c>
      <c r="Z246" s="19">
        <v>0</v>
      </c>
      <c r="AA246" s="24">
        <v>0</v>
      </c>
      <c r="AB246" s="24">
        <v>0</v>
      </c>
      <c r="AC246" s="19">
        <v>43.6</v>
      </c>
      <c r="AD246" s="24">
        <v>22</v>
      </c>
      <c r="AE246" s="24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4">
        <v>0</v>
      </c>
      <c r="AL246" s="19">
        <v>0</v>
      </c>
      <c r="AM246" s="19">
        <v>55.5</v>
      </c>
      <c r="AN246" s="19">
        <v>0</v>
      </c>
      <c r="AO246" s="19">
        <v>0</v>
      </c>
      <c r="AP246" s="19">
        <v>21.9</v>
      </c>
      <c r="AV246" s="11">
        <v>0.1</v>
      </c>
      <c r="AY246" s="11">
        <v>90000</v>
      </c>
      <c r="AZ246" s="12"/>
      <c r="CD246" s="11">
        <v>0</v>
      </c>
    </row>
    <row r="247" spans="1:82" x14ac:dyDescent="0.3">
      <c r="A247" s="3" t="s">
        <v>307</v>
      </c>
      <c r="B247" s="3" t="s">
        <v>298</v>
      </c>
      <c r="C247" s="3" t="s">
        <v>294</v>
      </c>
      <c r="D247" s="3">
        <v>33.255000000000003</v>
      </c>
      <c r="E247" s="3">
        <v>35.692</v>
      </c>
      <c r="F247" s="3">
        <v>400</v>
      </c>
      <c r="H247" s="16">
        <v>4.5</v>
      </c>
      <c r="I247" s="16">
        <v>2.5499999999999998</v>
      </c>
      <c r="J247" s="11">
        <v>1</v>
      </c>
      <c r="K247" s="11">
        <v>0</v>
      </c>
      <c r="L247" s="11">
        <v>1200000</v>
      </c>
      <c r="M247" s="11">
        <v>0</v>
      </c>
      <c r="N247" s="11">
        <v>153</v>
      </c>
      <c r="O247" s="11">
        <f>25*1.2</f>
        <v>30</v>
      </c>
      <c r="P247" s="11">
        <v>2000</v>
      </c>
      <c r="Q247" s="11">
        <v>0</v>
      </c>
      <c r="R247" s="19">
        <v>0</v>
      </c>
      <c r="S247" s="19">
        <v>0</v>
      </c>
      <c r="T247" s="19">
        <v>0.1</v>
      </c>
      <c r="U247" s="19">
        <v>0.1</v>
      </c>
      <c r="V247" s="19">
        <v>0</v>
      </c>
      <c r="W247" s="19">
        <v>0.4</v>
      </c>
      <c r="X247" s="19">
        <v>55</v>
      </c>
      <c r="Y247" s="19">
        <v>0</v>
      </c>
      <c r="Z247" s="19">
        <v>0</v>
      </c>
      <c r="AA247" s="24">
        <v>0</v>
      </c>
      <c r="AB247" s="24">
        <v>0</v>
      </c>
      <c r="AC247" s="19">
        <v>43.6</v>
      </c>
      <c r="AD247" s="24">
        <v>20</v>
      </c>
      <c r="AE247" s="24">
        <v>0</v>
      </c>
      <c r="AF247" s="24">
        <v>0</v>
      </c>
      <c r="AG247" s="24">
        <v>0</v>
      </c>
      <c r="AH247" s="24">
        <v>0</v>
      </c>
      <c r="AI247" s="24">
        <v>0</v>
      </c>
      <c r="AJ247" s="24">
        <v>0</v>
      </c>
      <c r="AK247" s="24">
        <v>0</v>
      </c>
      <c r="AL247" s="19">
        <v>0</v>
      </c>
      <c r="AM247" s="19">
        <v>55.5</v>
      </c>
      <c r="AN247" s="19">
        <v>0</v>
      </c>
      <c r="AO247" s="19">
        <v>0</v>
      </c>
      <c r="AP247" s="19">
        <v>19.600000000000001</v>
      </c>
      <c r="AV247" s="11">
        <v>0.1</v>
      </c>
      <c r="AY247" s="11">
        <v>50000</v>
      </c>
      <c r="AZ247" s="12"/>
      <c r="CD247" s="11">
        <v>0</v>
      </c>
    </row>
    <row r="248" spans="1:82" x14ac:dyDescent="0.3">
      <c r="A248" s="3" t="s">
        <v>307</v>
      </c>
      <c r="B248" s="3" t="s">
        <v>304</v>
      </c>
      <c r="C248" s="3" t="s">
        <v>295</v>
      </c>
      <c r="D248" s="3">
        <v>33.255000000000003</v>
      </c>
      <c r="E248" s="3">
        <v>35.692</v>
      </c>
      <c r="F248" s="3">
        <v>400</v>
      </c>
      <c r="H248" s="10">
        <v>3</v>
      </c>
      <c r="I248" s="16">
        <v>2.5499999999999998</v>
      </c>
      <c r="J248" s="11">
        <v>1</v>
      </c>
      <c r="K248" s="11">
        <v>0</v>
      </c>
      <c r="L248" s="11">
        <v>819999.99999999988</v>
      </c>
      <c r="M248" s="11">
        <v>0</v>
      </c>
      <c r="N248" s="11">
        <v>153</v>
      </c>
      <c r="O248" s="11">
        <v>0</v>
      </c>
      <c r="P248" s="11">
        <v>2000</v>
      </c>
      <c r="Q248" s="11">
        <v>0</v>
      </c>
      <c r="R248" s="19">
        <v>0</v>
      </c>
      <c r="S248" s="19">
        <v>0</v>
      </c>
      <c r="T248" s="19">
        <v>0.1</v>
      </c>
      <c r="U248" s="19">
        <v>0.1</v>
      </c>
      <c r="V248" s="19">
        <v>0</v>
      </c>
      <c r="W248" s="19">
        <v>0.4</v>
      </c>
      <c r="X248" s="19">
        <v>54.7</v>
      </c>
      <c r="Y248" s="19">
        <v>0</v>
      </c>
      <c r="Z248" s="19">
        <v>0</v>
      </c>
      <c r="AA248" s="24">
        <v>0</v>
      </c>
      <c r="AB248" s="24">
        <v>0</v>
      </c>
      <c r="AC248" s="19">
        <v>43.4</v>
      </c>
      <c r="AD248" s="24">
        <v>20</v>
      </c>
      <c r="AE248" s="24">
        <v>0</v>
      </c>
      <c r="AF248" s="24">
        <v>0</v>
      </c>
      <c r="AG248" s="24">
        <v>0</v>
      </c>
      <c r="AH248" s="24">
        <v>0</v>
      </c>
      <c r="AI248" s="24">
        <v>0</v>
      </c>
      <c r="AJ248" s="24">
        <v>0</v>
      </c>
      <c r="AK248" s="24">
        <v>0</v>
      </c>
      <c r="AL248" s="19">
        <v>0</v>
      </c>
      <c r="AM248" s="19">
        <v>55.5</v>
      </c>
      <c r="AN248" s="19">
        <v>0</v>
      </c>
      <c r="AO248" s="19">
        <v>0</v>
      </c>
      <c r="AP248" s="19">
        <v>19.600000000000001</v>
      </c>
      <c r="AV248" s="11">
        <v>0.1</v>
      </c>
      <c r="AY248" s="11">
        <v>30000</v>
      </c>
      <c r="AZ248" s="12"/>
      <c r="CD248" s="11">
        <v>0</v>
      </c>
    </row>
    <row r="249" spans="1:82" s="4" customFormat="1" x14ac:dyDescent="0.3">
      <c r="A249" s="4" t="s">
        <v>316</v>
      </c>
      <c r="B249" s="1" t="s">
        <v>317</v>
      </c>
      <c r="C249" s="1" t="s">
        <v>320</v>
      </c>
      <c r="D249" s="4">
        <v>31.361882000000001</v>
      </c>
      <c r="E249" s="4">
        <v>34.828859999999999</v>
      </c>
      <c r="F249" s="4">
        <v>398</v>
      </c>
      <c r="H249" s="4">
        <v>4</v>
      </c>
      <c r="I249" s="4">
        <v>2.5499999999999998</v>
      </c>
      <c r="J249" s="4">
        <v>1</v>
      </c>
      <c r="K249" s="4">
        <v>0</v>
      </c>
      <c r="L249" s="4">
        <v>850000</v>
      </c>
      <c r="M249" s="4">
        <v>0</v>
      </c>
      <c r="N249" s="4">
        <v>153</v>
      </c>
      <c r="O249" s="4">
        <v>54.4</v>
      </c>
      <c r="P249" s="4">
        <v>2000</v>
      </c>
      <c r="Q249" s="4">
        <v>0</v>
      </c>
      <c r="R249" s="18">
        <v>10.815242439660697</v>
      </c>
      <c r="S249" s="18">
        <v>4.6574949429192269E-3</v>
      </c>
      <c r="T249" s="23">
        <v>1.1122466897638645</v>
      </c>
      <c r="U249" s="23">
        <v>0.12932317439395877</v>
      </c>
      <c r="V249" s="23">
        <v>0.73546019792066586</v>
      </c>
      <c r="W249" s="23">
        <v>1.0367734470255976</v>
      </c>
      <c r="X249" s="23">
        <v>47.454375427257318</v>
      </c>
      <c r="Y249" s="23">
        <v>0.11854712455132183</v>
      </c>
      <c r="Z249" s="23">
        <v>0.21890891109855748</v>
      </c>
      <c r="AA249" s="4">
        <v>0</v>
      </c>
      <c r="AB249" s="4">
        <v>0</v>
      </c>
      <c r="AC249" s="4">
        <v>38.374465093385091</v>
      </c>
      <c r="AD249" s="4">
        <v>4.4978492651885134</v>
      </c>
      <c r="AE249" s="4">
        <v>5.2123646738852409</v>
      </c>
      <c r="AF249" s="4">
        <v>0</v>
      </c>
      <c r="AG249" s="4">
        <v>0</v>
      </c>
      <c r="AH249" s="4">
        <v>0.53029042544121407</v>
      </c>
      <c r="AI249" s="4">
        <v>0</v>
      </c>
      <c r="AJ249" s="4">
        <v>42.237371017137001</v>
      </c>
      <c r="AK249" s="4">
        <v>9.6722036405490659</v>
      </c>
      <c r="AL249" s="4">
        <v>2.9390856277617717E-2</v>
      </c>
      <c r="AM249" s="4">
        <v>54.421907026917502</v>
      </c>
      <c r="AN249" s="4">
        <v>1.8722348160168545E-3</v>
      </c>
      <c r="AO249" s="4">
        <v>0.14799327292767772</v>
      </c>
      <c r="AP249" s="4">
        <v>4.4978492651885134</v>
      </c>
      <c r="CD249" s="4">
        <v>0</v>
      </c>
    </row>
    <row r="250" spans="1:82" x14ac:dyDescent="0.3">
      <c r="A250" s="11" t="s">
        <v>316</v>
      </c>
      <c r="B250" s="3" t="s">
        <v>317</v>
      </c>
      <c r="C250" s="3" t="s">
        <v>321</v>
      </c>
      <c r="D250" s="11">
        <v>31.361882000000001</v>
      </c>
      <c r="E250" s="11">
        <v>34.828859999999999</v>
      </c>
      <c r="F250" s="11">
        <v>398</v>
      </c>
      <c r="H250" s="11">
        <v>15</v>
      </c>
      <c r="I250" s="16">
        <v>2.5499999999999998</v>
      </c>
      <c r="J250" s="27">
        <v>1</v>
      </c>
      <c r="K250" s="27">
        <v>0</v>
      </c>
      <c r="L250" s="11">
        <v>2039999.9999999998</v>
      </c>
      <c r="M250" s="27">
        <v>0</v>
      </c>
      <c r="N250" s="27">
        <v>153</v>
      </c>
      <c r="O250" s="11">
        <v>54.4</v>
      </c>
      <c r="P250" s="11">
        <v>2000</v>
      </c>
      <c r="Q250" s="27">
        <v>0</v>
      </c>
      <c r="R250" s="19">
        <v>2.1907548659980076</v>
      </c>
      <c r="S250" s="19">
        <v>9.0323757179233731E-4</v>
      </c>
      <c r="T250" s="24">
        <v>9.6983053442072795E-2</v>
      </c>
      <c r="U250" s="24">
        <v>2.4031345694026013E-2</v>
      </c>
      <c r="V250" s="24">
        <v>7.9594373629508691E-2</v>
      </c>
      <c r="W250" s="24">
        <v>0.38731664495885654</v>
      </c>
      <c r="X250" s="24">
        <v>54.221237289147851</v>
      </c>
      <c r="Y250" s="24">
        <v>1.1081086409355251E-2</v>
      </c>
      <c r="Z250" s="24">
        <v>1.2172777599747166E-2</v>
      </c>
      <c r="AA250" s="11">
        <v>0</v>
      </c>
      <c r="AB250" s="11">
        <v>0</v>
      </c>
      <c r="AC250" s="11">
        <v>42.975925325548801</v>
      </c>
      <c r="AD250" s="11">
        <v>4.551172779916036</v>
      </c>
      <c r="AE250" s="11">
        <v>1.1332665760085681</v>
      </c>
      <c r="AF250" s="11">
        <v>0</v>
      </c>
      <c r="AG250" s="11">
        <v>0</v>
      </c>
      <c r="AH250" s="11">
        <v>0.353765859809618</v>
      </c>
      <c r="AI250" s="11">
        <v>0</v>
      </c>
      <c r="AJ250" s="11">
        <v>7.1084052482795546</v>
      </c>
      <c r="AK250" s="11">
        <v>1.7870251947088622</v>
      </c>
      <c r="AL250" s="11">
        <v>1.8323577894964439E-3</v>
      </c>
      <c r="AM250" s="11">
        <v>55.549400458821445</v>
      </c>
      <c r="AN250" s="11">
        <v>2.6307525968855602E-4</v>
      </c>
      <c r="AO250" s="11">
        <v>2.3893321269157945E-2</v>
      </c>
      <c r="AP250" s="11">
        <v>4.551172779916036</v>
      </c>
      <c r="CD250" s="11">
        <v>0</v>
      </c>
    </row>
    <row r="251" spans="1:82" x14ac:dyDescent="0.3">
      <c r="A251" s="11" t="s">
        <v>316</v>
      </c>
      <c r="B251" s="3" t="s">
        <v>317</v>
      </c>
      <c r="C251" s="3" t="s">
        <v>322</v>
      </c>
      <c r="D251" s="11">
        <v>31.361882000000001</v>
      </c>
      <c r="E251" s="11">
        <v>34.828859999999999</v>
      </c>
      <c r="F251" s="11">
        <v>398</v>
      </c>
      <c r="H251" s="11">
        <v>10</v>
      </c>
      <c r="I251" s="16">
        <v>2.5499999999999998</v>
      </c>
      <c r="J251" s="27">
        <v>1</v>
      </c>
      <c r="K251" s="27">
        <v>0</v>
      </c>
      <c r="L251" s="11">
        <v>2230000</v>
      </c>
      <c r="M251" s="27">
        <v>0</v>
      </c>
      <c r="N251" s="27">
        <v>153</v>
      </c>
      <c r="O251" s="11">
        <v>54.4</v>
      </c>
      <c r="P251" s="11">
        <v>2000</v>
      </c>
      <c r="Q251" s="27">
        <v>0</v>
      </c>
      <c r="R251" s="19">
        <v>3.0491905096190934</v>
      </c>
      <c r="S251" s="19">
        <v>9.4698026493128171E-4</v>
      </c>
      <c r="T251" s="24">
        <v>0.15323021060175712</v>
      </c>
      <c r="U251" s="24">
        <v>2.5173960586572248E-2</v>
      </c>
      <c r="V251" s="24">
        <v>9.5474148779573539E-2</v>
      </c>
      <c r="W251" s="24">
        <v>0.47322374923343846</v>
      </c>
      <c r="X251" s="24">
        <v>53.594775836606253</v>
      </c>
      <c r="Y251" s="24">
        <v>7.3167090205850695E-3</v>
      </c>
      <c r="Z251" s="24">
        <v>2.2582662094881953E-2</v>
      </c>
      <c r="AA251" s="11">
        <v>0</v>
      </c>
      <c r="AB251" s="11">
        <v>0</v>
      </c>
      <c r="AC251" s="11">
        <v>42.578085233192937</v>
      </c>
      <c r="AD251" s="11">
        <v>7.3298457356825386</v>
      </c>
      <c r="AE251" s="11">
        <v>0.94209543216165337</v>
      </c>
      <c r="AF251" s="11">
        <v>0</v>
      </c>
      <c r="AG251" s="11">
        <v>0</v>
      </c>
      <c r="AH251" s="11">
        <v>0.29357906265919509</v>
      </c>
      <c r="AI251" s="11">
        <v>0</v>
      </c>
      <c r="AJ251" s="11">
        <v>8.1124436610629935</v>
      </c>
      <c r="AK251" s="11">
        <v>2.0810789047376432</v>
      </c>
      <c r="AL251" s="11">
        <v>1.6221995213148792E-3</v>
      </c>
      <c r="AM251" s="11">
        <v>55.461517233569019</v>
      </c>
      <c r="AN251" s="11">
        <v>2.4840730887332305E-4</v>
      </c>
      <c r="AO251" s="11">
        <v>2.5005978360753026E-2</v>
      </c>
      <c r="AP251" s="11">
        <v>7.3298457356825386</v>
      </c>
      <c r="CD251" s="11">
        <v>0</v>
      </c>
    </row>
    <row r="252" spans="1:82" x14ac:dyDescent="0.3">
      <c r="A252" s="11" t="s">
        <v>316</v>
      </c>
      <c r="B252" s="3" t="s">
        <v>317</v>
      </c>
      <c r="C252" s="3" t="s">
        <v>323</v>
      </c>
      <c r="D252" s="11">
        <v>31.361882000000001</v>
      </c>
      <c r="E252" s="11">
        <v>34.828859999999999</v>
      </c>
      <c r="F252" s="11">
        <v>398</v>
      </c>
      <c r="H252" s="11">
        <v>5</v>
      </c>
      <c r="I252" s="16">
        <v>2.5499999999999998</v>
      </c>
      <c r="J252" s="27">
        <v>1</v>
      </c>
      <c r="K252" s="27">
        <v>0</v>
      </c>
      <c r="L252" s="11">
        <v>1580000</v>
      </c>
      <c r="M252" s="27">
        <v>0</v>
      </c>
      <c r="N252" s="27">
        <v>153</v>
      </c>
      <c r="O252" s="11">
        <v>54.4</v>
      </c>
      <c r="P252" s="11">
        <v>2000</v>
      </c>
      <c r="Q252" s="27">
        <v>0</v>
      </c>
      <c r="R252" s="19">
        <v>1.9141559535538513</v>
      </c>
      <c r="S252" s="19">
        <v>7.8465869447688196E-4</v>
      </c>
      <c r="T252" s="24">
        <v>9.2835664963469483E-2</v>
      </c>
      <c r="U252" s="24">
        <v>2.0207563142091278E-2</v>
      </c>
      <c r="V252" s="24">
        <v>5.4569745786890854E-2</v>
      </c>
      <c r="W252" s="24">
        <v>0.44291317572746391</v>
      </c>
      <c r="X252" s="24">
        <v>54.334206004946338</v>
      </c>
      <c r="Y252" s="24">
        <v>7.7841943731426274E-3</v>
      </c>
      <c r="Z252" s="24">
        <v>7.2493481173666469E-3</v>
      </c>
      <c r="AA252" s="11">
        <v>0</v>
      </c>
      <c r="AB252" s="11">
        <v>0</v>
      </c>
      <c r="AC252" s="11">
        <v>43.125293690694939</v>
      </c>
      <c r="AD252" s="11">
        <v>3.4232185822483645</v>
      </c>
      <c r="AE252" s="11">
        <v>0.79618377176732946</v>
      </c>
      <c r="AF252" s="11">
        <v>0</v>
      </c>
      <c r="AG252" s="11">
        <v>0</v>
      </c>
      <c r="AH252" s="11">
        <v>0.29464320118562426</v>
      </c>
      <c r="AI252" s="11">
        <v>0</v>
      </c>
      <c r="AJ252" s="11">
        <v>10.907805113004821</v>
      </c>
      <c r="AK252" s="11">
        <v>2.1432676917376856</v>
      </c>
      <c r="AL252" s="11">
        <v>1.5972705786420982E-3</v>
      </c>
      <c r="AM252" s="11">
        <v>55.493175605053061</v>
      </c>
      <c r="AN252" s="11">
        <v>2.3656742104204739E-4</v>
      </c>
      <c r="AO252" s="11">
        <v>1.9990540585732151E-2</v>
      </c>
      <c r="AP252" s="11">
        <v>3.4232185822483645</v>
      </c>
      <c r="CD252" s="11">
        <v>0</v>
      </c>
    </row>
    <row r="253" spans="1:82" x14ac:dyDescent="0.3">
      <c r="A253" s="11" t="s">
        <v>316</v>
      </c>
      <c r="B253" s="3" t="s">
        <v>317</v>
      </c>
      <c r="C253" s="3" t="s">
        <v>324</v>
      </c>
      <c r="D253" s="11">
        <v>31.361882000000001</v>
      </c>
      <c r="E253" s="11">
        <v>34.828859999999999</v>
      </c>
      <c r="F253" s="11">
        <v>398</v>
      </c>
      <c r="H253" s="11">
        <v>11</v>
      </c>
      <c r="I253" s="16">
        <v>2.5499999999999998</v>
      </c>
      <c r="J253" s="27">
        <v>1</v>
      </c>
      <c r="K253" s="27">
        <v>0</v>
      </c>
      <c r="L253" s="11">
        <v>1520000</v>
      </c>
      <c r="M253" s="27">
        <v>0</v>
      </c>
      <c r="N253" s="27">
        <v>153</v>
      </c>
      <c r="O253" s="11">
        <v>54.4</v>
      </c>
      <c r="P253" s="11">
        <v>2000</v>
      </c>
      <c r="Q253" s="27">
        <v>0</v>
      </c>
      <c r="R253" s="19">
        <v>2.5639959327445929</v>
      </c>
      <c r="S253" s="19">
        <v>1.0390116741651164E-3</v>
      </c>
      <c r="T253" s="24">
        <v>0.10420894689257509</v>
      </c>
      <c r="U253" s="24">
        <v>2.1726308124684623E-2</v>
      </c>
      <c r="V253" s="24">
        <v>7.2872172196711188E-2</v>
      </c>
      <c r="W253" s="24">
        <v>0.44528644458370703</v>
      </c>
      <c r="X253" s="24">
        <v>53.949561985246426</v>
      </c>
      <c r="Y253" s="24">
        <v>7.9981754836676629E-3</v>
      </c>
      <c r="Z253" s="24">
        <v>7.2955155954138595E-3</v>
      </c>
      <c r="AA253" s="11">
        <v>0</v>
      </c>
      <c r="AB253" s="11">
        <v>0</v>
      </c>
      <c r="AC253" s="11">
        <v>42.826015507458038</v>
      </c>
      <c r="AD253" s="11">
        <v>3.496387020105129</v>
      </c>
      <c r="AE253" s="11">
        <v>1.5058030865961431</v>
      </c>
      <c r="AF253" s="11">
        <v>0</v>
      </c>
      <c r="AG253" s="11">
        <v>0</v>
      </c>
      <c r="AH253" s="11">
        <v>0.26250958083261899</v>
      </c>
      <c r="AI253" s="11">
        <v>0</v>
      </c>
      <c r="AJ253" s="11">
        <v>10.184287953224718</v>
      </c>
      <c r="AK253" s="11">
        <v>2.4537058164237275</v>
      </c>
      <c r="AL253" s="11">
        <v>1.8037378456997539E-3</v>
      </c>
      <c r="AM253" s="11">
        <v>55.497787992213276</v>
      </c>
      <c r="AN253" s="11">
        <v>2.2796337593366793E-4</v>
      </c>
      <c r="AO253" s="11">
        <v>2.1429023691712616E-2</v>
      </c>
      <c r="AP253" s="11">
        <v>3.496387020105129</v>
      </c>
      <c r="CD253" s="11">
        <v>0</v>
      </c>
    </row>
    <row r="254" spans="1:82" x14ac:dyDescent="0.3">
      <c r="A254" s="11" t="s">
        <v>316</v>
      </c>
      <c r="B254" s="3" t="s">
        <v>318</v>
      </c>
      <c r="C254" s="3" t="s">
        <v>325</v>
      </c>
      <c r="D254" s="11">
        <v>31.361882000000001</v>
      </c>
      <c r="E254" s="11">
        <v>34.828859999999999</v>
      </c>
      <c r="F254" s="11">
        <v>398</v>
      </c>
      <c r="H254" s="11">
        <v>2</v>
      </c>
      <c r="I254" s="16">
        <v>2.5499999999999998</v>
      </c>
      <c r="J254" s="27">
        <v>1</v>
      </c>
      <c r="K254" s="27">
        <v>0</v>
      </c>
      <c r="L254" s="11">
        <v>3920000.0000000005</v>
      </c>
      <c r="M254" s="27">
        <v>0</v>
      </c>
      <c r="N254" s="27">
        <v>153</v>
      </c>
      <c r="O254" s="11">
        <v>0</v>
      </c>
      <c r="P254" s="11">
        <v>2000</v>
      </c>
      <c r="Q254" s="27">
        <v>0</v>
      </c>
      <c r="R254" s="19">
        <v>2.0387111457542706</v>
      </c>
      <c r="S254" s="19">
        <v>8.4326035774678302E-4</v>
      </c>
      <c r="T254" s="24">
        <v>0.16825298169964709</v>
      </c>
      <c r="U254" s="24">
        <v>2.5823801559073659E-2</v>
      </c>
      <c r="V254" s="24">
        <v>7.9298827653845896E-2</v>
      </c>
      <c r="W254" s="24">
        <v>0.36471824695383176</v>
      </c>
      <c r="X254" s="24">
        <v>54.285839158830939</v>
      </c>
      <c r="Y254" s="24">
        <v>1.2623871640702694E-2</v>
      </c>
      <c r="Z254" s="24">
        <v>2.1940599570181817E-2</v>
      </c>
      <c r="AA254" s="11">
        <v>0</v>
      </c>
      <c r="AB254" s="11">
        <v>0</v>
      </c>
      <c r="AC254" s="11">
        <v>43.001948105979757</v>
      </c>
      <c r="AD254" s="11">
        <v>6.3510394761073554</v>
      </c>
      <c r="AE254" s="11">
        <v>1.2889594651065464</v>
      </c>
      <c r="AF254" s="11">
        <v>0</v>
      </c>
      <c r="AG254" s="11">
        <v>0</v>
      </c>
      <c r="AH254" s="11">
        <v>0.28330266025908901</v>
      </c>
      <c r="AI254" s="11">
        <v>0</v>
      </c>
      <c r="AJ254" s="11">
        <v>6.3563287095695635</v>
      </c>
      <c r="AK254" s="11">
        <v>1.7831578579189216</v>
      </c>
      <c r="AL254" s="11">
        <v>4.2635083066907397E-3</v>
      </c>
      <c r="AM254" s="11">
        <v>55.611821016882075</v>
      </c>
      <c r="AN254" s="11">
        <v>3.2962643730755553E-4</v>
      </c>
      <c r="AO254" s="11">
        <v>2.5919093119663981E-2</v>
      </c>
      <c r="AP254" s="11">
        <v>6.3510394761073554</v>
      </c>
      <c r="CD254" s="11">
        <v>0</v>
      </c>
    </row>
    <row r="255" spans="1:82" x14ac:dyDescent="0.3">
      <c r="A255" s="11" t="s">
        <v>316</v>
      </c>
      <c r="B255" s="3" t="s">
        <v>317</v>
      </c>
      <c r="C255" s="3" t="s">
        <v>326</v>
      </c>
      <c r="D255" s="11">
        <v>31.361882000000001</v>
      </c>
      <c r="E255" s="11">
        <v>34.828859999999999</v>
      </c>
      <c r="F255" s="11">
        <v>398</v>
      </c>
      <c r="H255" s="11">
        <v>2.5</v>
      </c>
      <c r="I255" s="16">
        <v>2.5499999999999998</v>
      </c>
      <c r="J255" s="27">
        <v>1</v>
      </c>
      <c r="K255" s="27">
        <v>0</v>
      </c>
      <c r="L255" s="11">
        <v>1360000</v>
      </c>
      <c r="M255" s="27">
        <v>0</v>
      </c>
      <c r="N255" s="27">
        <v>153</v>
      </c>
      <c r="O255" s="11">
        <v>104.4</v>
      </c>
      <c r="P255" s="11">
        <v>2000</v>
      </c>
      <c r="Q255" s="27">
        <v>0</v>
      </c>
      <c r="R255" s="19">
        <v>3.6409483926040767</v>
      </c>
      <c r="S255" s="19">
        <v>1.1306619739351585E-3</v>
      </c>
      <c r="T255" s="24">
        <v>0.18864894608847457</v>
      </c>
      <c r="U255" s="24">
        <v>3.2734842994094869E-2</v>
      </c>
      <c r="V255" s="24">
        <v>7.2396252443936673E-2</v>
      </c>
      <c r="W255" s="24">
        <v>0.74612630088749321</v>
      </c>
      <c r="X255" s="24">
        <v>52.928807613199659</v>
      </c>
      <c r="Y255" s="24">
        <v>1.3129129718330223E-2</v>
      </c>
      <c r="Z255" s="24">
        <v>2.2642828336101643E-2</v>
      </c>
      <c r="AA255" s="11">
        <v>0</v>
      </c>
      <c r="AB255" s="11">
        <v>0</v>
      </c>
      <c r="AC255" s="11">
        <v>42.353435031753897</v>
      </c>
      <c r="AD255" s="11">
        <v>12.120401661375901</v>
      </c>
      <c r="AE255" s="11">
        <v>1.5674417713466038</v>
      </c>
      <c r="AF255" s="11">
        <v>0</v>
      </c>
      <c r="AG255" s="11">
        <v>0</v>
      </c>
      <c r="AH255" s="11">
        <v>0.37167066924468273</v>
      </c>
      <c r="AI255" s="11">
        <v>0</v>
      </c>
      <c r="AJ255" s="11">
        <v>9.1993977870641945</v>
      </c>
      <c r="AK255" s="11">
        <v>2.7952154082205478</v>
      </c>
      <c r="AL255" s="11">
        <v>2.4559737951456179E-3</v>
      </c>
      <c r="AM255" s="11">
        <v>55.289810315241823</v>
      </c>
      <c r="AN255" s="11">
        <v>3.2079029504055405E-4</v>
      </c>
      <c r="AO255" s="11">
        <v>3.3502420830443372E-2</v>
      </c>
      <c r="AP255" s="11">
        <v>12.120401661375901</v>
      </c>
      <c r="CD255" s="11">
        <v>0</v>
      </c>
    </row>
    <row r="256" spans="1:82" x14ac:dyDescent="0.3">
      <c r="A256" s="11" t="s">
        <v>316</v>
      </c>
      <c r="B256" s="3" t="s">
        <v>317</v>
      </c>
      <c r="C256" s="3" t="s">
        <v>327</v>
      </c>
      <c r="D256" s="11">
        <v>32.560119999999998</v>
      </c>
      <c r="E256" s="11">
        <v>35.119455000000002</v>
      </c>
      <c r="F256" s="27">
        <v>241</v>
      </c>
      <c r="H256" s="11">
        <v>3.5</v>
      </c>
      <c r="I256" s="16">
        <v>2.5499999999999998</v>
      </c>
      <c r="J256" s="27">
        <v>1</v>
      </c>
      <c r="K256" s="27">
        <v>0</v>
      </c>
      <c r="L256" s="11">
        <v>530000</v>
      </c>
      <c r="M256" s="27">
        <v>0</v>
      </c>
      <c r="N256" s="27">
        <v>153</v>
      </c>
      <c r="O256" s="11">
        <v>13.5</v>
      </c>
      <c r="P256" s="11">
        <v>2000</v>
      </c>
      <c r="Q256" s="27">
        <v>0</v>
      </c>
      <c r="R256" s="19">
        <v>12.467254509767251</v>
      </c>
      <c r="S256" s="19">
        <v>6.6275294873191183E-3</v>
      </c>
      <c r="T256" s="24">
        <v>0.82567617643048796</v>
      </c>
      <c r="U256" s="24">
        <v>0.26107948247036744</v>
      </c>
      <c r="V256" s="24">
        <v>0.59390605724760137</v>
      </c>
      <c r="W256" s="24">
        <v>0.41747697942619477</v>
      </c>
      <c r="X256" s="24">
        <v>47.501867650982156</v>
      </c>
      <c r="Y256" s="24">
        <v>3.6416266463581162E-2</v>
      </c>
      <c r="Z256" s="24">
        <v>0.15421635252407631</v>
      </c>
      <c r="AA256" s="11">
        <v>0</v>
      </c>
      <c r="AB256" s="11">
        <v>0</v>
      </c>
      <c r="AC256" s="11">
        <v>37.735478995200971</v>
      </c>
      <c r="AD256" s="11">
        <v>16.643971037867718</v>
      </c>
      <c r="AE256" s="11">
        <v>7.814847250509108</v>
      </c>
      <c r="AF256" s="11">
        <v>0</v>
      </c>
      <c r="AG256" s="11">
        <v>0</v>
      </c>
      <c r="AH256" s="11">
        <v>1.060242769857435</v>
      </c>
      <c r="AI256" s="11">
        <v>0</v>
      </c>
      <c r="AJ256" s="11">
        <v>30.576746720977457</v>
      </c>
      <c r="AK256" s="11">
        <v>9.2179059877800018</v>
      </c>
      <c r="AL256" s="11">
        <v>2.5861593150051928E-2</v>
      </c>
      <c r="AM256" s="11">
        <v>55.19456762557396</v>
      </c>
      <c r="AN256" s="11">
        <v>1.4298324911699186E-3</v>
      </c>
      <c r="AO256" s="11">
        <v>0.29906913498329446</v>
      </c>
      <c r="AP256" s="11">
        <v>16.643971037867718</v>
      </c>
      <c r="CD256" s="11">
        <v>0</v>
      </c>
    </row>
    <row r="257" spans="1:82" x14ac:dyDescent="0.3">
      <c r="A257" s="11" t="s">
        <v>316</v>
      </c>
      <c r="B257" s="3" t="s">
        <v>299</v>
      </c>
      <c r="C257" s="3" t="s">
        <v>328</v>
      </c>
      <c r="D257" s="11">
        <v>32.560119999999998</v>
      </c>
      <c r="E257" s="11">
        <v>35.119455000000002</v>
      </c>
      <c r="F257" s="27">
        <v>241</v>
      </c>
      <c r="H257" s="11">
        <v>3</v>
      </c>
      <c r="I257" s="16">
        <v>2.5499999999999998</v>
      </c>
      <c r="J257" s="27">
        <v>1</v>
      </c>
      <c r="K257" s="27">
        <v>0</v>
      </c>
      <c r="L257" s="11">
        <v>520000</v>
      </c>
      <c r="M257" s="27">
        <v>0</v>
      </c>
      <c r="N257" s="27">
        <v>153</v>
      </c>
      <c r="O257" s="11">
        <v>0</v>
      </c>
      <c r="P257" s="11">
        <v>2000</v>
      </c>
      <c r="Q257" s="27">
        <v>0</v>
      </c>
      <c r="R257" s="19">
        <v>66.945750677871615</v>
      </c>
      <c r="S257" s="19">
        <v>4.8675088761654228E-3</v>
      </c>
      <c r="T257" s="24">
        <v>1.5133014531733522</v>
      </c>
      <c r="U257" s="24">
        <v>0.12950877511979181</v>
      </c>
      <c r="V257" s="24">
        <v>0.53559312442356299</v>
      </c>
      <c r="W257" s="24">
        <v>0.59297024464530435</v>
      </c>
      <c r="X257" s="24">
        <v>16.407420741549124</v>
      </c>
      <c r="Y257" s="24">
        <v>7.0522912712247837E-2</v>
      </c>
      <c r="Z257" s="24">
        <v>0.27596276822929572</v>
      </c>
      <c r="AA257" s="11">
        <v>0</v>
      </c>
      <c r="AB257" s="11">
        <v>0</v>
      </c>
      <c r="AC257" s="11">
        <v>13.52410179339954</v>
      </c>
      <c r="AD257" s="11">
        <v>33.905127417571371</v>
      </c>
      <c r="AE257" s="11">
        <v>6.3310257170698652</v>
      </c>
      <c r="AF257" s="11">
        <v>0</v>
      </c>
      <c r="AG257" s="11">
        <v>0</v>
      </c>
      <c r="AH257" s="11">
        <v>0.25127834131254484</v>
      </c>
      <c r="AI257" s="11">
        <v>0</v>
      </c>
      <c r="AJ257" s="11">
        <v>47.489307365165459</v>
      </c>
      <c r="AK257" s="11">
        <v>10.692280408422661</v>
      </c>
      <c r="AL257" s="11">
        <v>0.1258857185516849</v>
      </c>
      <c r="AM257" s="11">
        <v>54.540657380673579</v>
      </c>
      <c r="AN257" s="11">
        <v>2.9728490077947775E-3</v>
      </c>
      <c r="AO257" s="11">
        <v>0.41733608019658536</v>
      </c>
      <c r="AP257" s="11">
        <v>33.905127417571371</v>
      </c>
      <c r="CD257" s="11">
        <v>0</v>
      </c>
    </row>
    <row r="258" spans="1:82" x14ac:dyDescent="0.3">
      <c r="A258" s="11" t="s">
        <v>316</v>
      </c>
      <c r="B258" s="3" t="s">
        <v>317</v>
      </c>
      <c r="C258" s="3" t="s">
        <v>329</v>
      </c>
      <c r="D258" s="11">
        <v>32.560119999999998</v>
      </c>
      <c r="E258" s="11">
        <v>35.119455000000002</v>
      </c>
      <c r="F258" s="27">
        <v>241</v>
      </c>
      <c r="H258" s="11">
        <v>0</v>
      </c>
      <c r="I258" s="16">
        <v>2.5499999999999998</v>
      </c>
      <c r="J258" s="27">
        <v>1</v>
      </c>
      <c r="K258" s="27">
        <v>0</v>
      </c>
      <c r="L258" s="11">
        <v>430000</v>
      </c>
      <c r="M258" s="27">
        <v>0</v>
      </c>
      <c r="N258" s="27">
        <v>153</v>
      </c>
      <c r="O258" s="11">
        <v>18</v>
      </c>
      <c r="P258" s="11">
        <v>2000</v>
      </c>
      <c r="Q258" s="27">
        <v>0</v>
      </c>
      <c r="R258" s="19">
        <v>20.981632671123769</v>
      </c>
      <c r="S258" s="19">
        <v>6.0522850415720541E-3</v>
      </c>
      <c r="T258" s="24">
        <v>1.079967618540248</v>
      </c>
      <c r="U258" s="24">
        <v>0.24032299891407655</v>
      </c>
      <c r="V258" s="24">
        <v>0.51372529880253681</v>
      </c>
      <c r="W258" s="24">
        <v>0.38786511547765318</v>
      </c>
      <c r="X258" s="24">
        <v>42.665424162198413</v>
      </c>
      <c r="Y258" s="24">
        <v>3.3218125761906178E-2</v>
      </c>
      <c r="Z258" s="24">
        <v>0.18430309100199407</v>
      </c>
      <c r="AA258" s="11">
        <v>0</v>
      </c>
      <c r="AB258" s="11">
        <v>0</v>
      </c>
      <c r="AC258" s="11">
        <v>33.907488633137845</v>
      </c>
      <c r="AD258" s="11">
        <v>10.7171565086378</v>
      </c>
      <c r="AE258" s="11">
        <v>4.4460656691164848</v>
      </c>
      <c r="AF258" s="11">
        <v>0</v>
      </c>
      <c r="AG258" s="11">
        <v>0</v>
      </c>
      <c r="AH258" s="11">
        <v>0.8329663194628032</v>
      </c>
      <c r="AI258" s="11">
        <v>0</v>
      </c>
      <c r="AJ258" s="11">
        <v>41.188541955268889</v>
      </c>
      <c r="AK258" s="11">
        <v>9.3266253899434304</v>
      </c>
      <c r="AL258" s="11">
        <v>2.5196521781901661E-2</v>
      </c>
      <c r="AM258" s="11">
        <v>55.138888424331377</v>
      </c>
      <c r="AN258" s="11">
        <v>1.7037809538970978E-3</v>
      </c>
      <c r="AO258" s="11">
        <v>0.30679623814492479</v>
      </c>
      <c r="AP258" s="11">
        <v>10.7171565086378</v>
      </c>
      <c r="CD258" s="11">
        <v>0</v>
      </c>
    </row>
    <row r="259" spans="1:82" x14ac:dyDescent="0.3">
      <c r="A259" s="11" t="s">
        <v>316</v>
      </c>
      <c r="B259" s="3" t="s">
        <v>317</v>
      </c>
      <c r="C259" s="3" t="s">
        <v>330</v>
      </c>
      <c r="D259" s="11">
        <v>32.560119999999998</v>
      </c>
      <c r="E259" s="11">
        <v>35.119455000000002</v>
      </c>
      <c r="F259" s="27">
        <v>241</v>
      </c>
      <c r="H259" s="11">
        <v>3.5</v>
      </c>
      <c r="I259" s="16">
        <v>2.5499999999999998</v>
      </c>
      <c r="J259" s="27">
        <v>1</v>
      </c>
      <c r="K259" s="27">
        <v>0</v>
      </c>
      <c r="L259" s="11">
        <v>290000</v>
      </c>
      <c r="M259" s="27">
        <v>0</v>
      </c>
      <c r="N259" s="27">
        <v>153</v>
      </c>
      <c r="O259" s="11">
        <v>58.5</v>
      </c>
      <c r="P259" s="11">
        <v>2000</v>
      </c>
      <c r="Q259" s="27">
        <v>0</v>
      </c>
      <c r="R259" s="19">
        <v>37.385744189952376</v>
      </c>
      <c r="S259" s="19">
        <v>3.8194527234470658E-3</v>
      </c>
      <c r="T259" s="24">
        <v>0.64332185728778957</v>
      </c>
      <c r="U259" s="24">
        <v>0.1155837351674371</v>
      </c>
      <c r="V259" s="24">
        <v>0.34184541313608946</v>
      </c>
      <c r="W259" s="24">
        <v>0.50570439282837709</v>
      </c>
      <c r="X259" s="24">
        <v>33.777773132978737</v>
      </c>
      <c r="Y259" s="24">
        <v>5.3092287825028908E-2</v>
      </c>
      <c r="Z259" s="24">
        <v>0.11200327203240844</v>
      </c>
      <c r="AA259" s="11">
        <v>0</v>
      </c>
      <c r="AB259" s="11">
        <v>0</v>
      </c>
      <c r="AC259" s="11">
        <v>27.061112266068314</v>
      </c>
      <c r="AD259" s="11">
        <v>9.7124104959145932</v>
      </c>
      <c r="AE259" s="11">
        <v>1.8693981762917955</v>
      </c>
      <c r="AF259" s="11">
        <v>0</v>
      </c>
      <c r="AG259" s="11">
        <v>0</v>
      </c>
      <c r="AH259" s="11">
        <v>0.52609475379939175</v>
      </c>
      <c r="AI259" s="11">
        <v>0</v>
      </c>
      <c r="AJ259" s="11">
        <v>23.705549063829803</v>
      </c>
      <c r="AK259" s="11">
        <v>7.7566451185410381</v>
      </c>
      <c r="AL259" s="11">
        <v>1.8878252724242039E-2</v>
      </c>
      <c r="AM259" s="11">
        <v>55.09623401214504</v>
      </c>
      <c r="AN259" s="11">
        <v>1.3852130930192843E-3</v>
      </c>
      <c r="AO259" s="11">
        <v>0.18510336016368834</v>
      </c>
      <c r="AP259" s="11">
        <v>9.7124104959145932</v>
      </c>
      <c r="CD259" s="11">
        <v>0</v>
      </c>
    </row>
    <row r="260" spans="1:82" x14ac:dyDescent="0.3">
      <c r="A260" s="11" t="s">
        <v>316</v>
      </c>
      <c r="B260" s="3" t="s">
        <v>317</v>
      </c>
      <c r="C260" s="3" t="s">
        <v>331</v>
      </c>
      <c r="D260" s="11">
        <v>33.001956</v>
      </c>
      <c r="E260" s="11">
        <v>35.485523000000001</v>
      </c>
      <c r="F260" s="27">
        <v>776</v>
      </c>
      <c r="H260" s="11">
        <v>3.5</v>
      </c>
      <c r="I260" s="16">
        <v>2.5499999999999998</v>
      </c>
      <c r="J260" s="27">
        <v>1</v>
      </c>
      <c r="K260" s="27">
        <v>0</v>
      </c>
      <c r="L260" s="11">
        <v>350000</v>
      </c>
      <c r="M260" s="27">
        <v>0</v>
      </c>
      <c r="N260" s="27">
        <v>153</v>
      </c>
      <c r="O260" s="11">
        <v>12</v>
      </c>
      <c r="P260" s="11">
        <v>2000</v>
      </c>
      <c r="Q260" s="27">
        <v>0</v>
      </c>
      <c r="R260" s="19">
        <v>3.3318487511506478</v>
      </c>
      <c r="S260" s="19">
        <v>3.898293307015873E-3</v>
      </c>
      <c r="T260" s="24">
        <v>0.40489518993803325</v>
      </c>
      <c r="U260" s="24">
        <v>2.6604543291189799E-2</v>
      </c>
      <c r="V260" s="24">
        <v>0.22322254931202981</v>
      </c>
      <c r="W260" s="24">
        <v>0.42967159445607134</v>
      </c>
      <c r="X260" s="24">
        <v>53.236368219172583</v>
      </c>
      <c r="Y260" s="24">
        <v>5.6045623484925318E-2</v>
      </c>
      <c r="Z260" s="24">
        <v>3.8197334793868193E-2</v>
      </c>
      <c r="AA260" s="11">
        <v>0</v>
      </c>
      <c r="AB260" s="11">
        <v>0</v>
      </c>
      <c r="AC260" s="11">
        <v>42.249247901093646</v>
      </c>
      <c r="AD260" s="11">
        <v>15.686332044314597</v>
      </c>
      <c r="AE260" s="11">
        <v>4.5225301432990417</v>
      </c>
      <c r="AF260" s="11">
        <v>0</v>
      </c>
      <c r="AG260" s="11">
        <v>0</v>
      </c>
      <c r="AH260" s="11">
        <v>4.7720798686951573</v>
      </c>
      <c r="AI260" s="11">
        <v>0</v>
      </c>
      <c r="AJ260" s="11">
        <v>70.055291111672233</v>
      </c>
      <c r="AK260" s="11">
        <v>4.0066588346695324</v>
      </c>
      <c r="AL260" s="11">
        <v>6.7278376143248024E-3</v>
      </c>
      <c r="AM260" s="11">
        <v>55.450541138642507</v>
      </c>
      <c r="AN260" s="11">
        <v>3.5290842503707512E-4</v>
      </c>
      <c r="AO260" s="11">
        <v>2.5452019528906716E-2</v>
      </c>
      <c r="AP260" s="11">
        <v>15.686332044314597</v>
      </c>
      <c r="CD260" s="11">
        <v>0</v>
      </c>
    </row>
    <row r="261" spans="1:82" x14ac:dyDescent="0.3">
      <c r="A261" s="11" t="s">
        <v>316</v>
      </c>
      <c r="B261" s="3" t="s">
        <v>317</v>
      </c>
      <c r="C261" s="3" t="s">
        <v>332</v>
      </c>
      <c r="D261" s="11">
        <v>33.001956</v>
      </c>
      <c r="E261" s="11">
        <v>35.485523000000001</v>
      </c>
      <c r="F261" s="27">
        <v>776</v>
      </c>
      <c r="H261" s="11">
        <v>3.5</v>
      </c>
      <c r="I261" s="16">
        <v>2.5499999999999998</v>
      </c>
      <c r="J261" s="27">
        <v>1</v>
      </c>
      <c r="K261" s="27">
        <v>0</v>
      </c>
      <c r="L261" s="11">
        <v>409999.99999999994</v>
      </c>
      <c r="M261" s="27">
        <v>0</v>
      </c>
      <c r="N261" s="27">
        <v>153</v>
      </c>
      <c r="O261" s="11">
        <v>12</v>
      </c>
      <c r="P261" s="11">
        <v>2000</v>
      </c>
      <c r="Q261" s="27">
        <v>0</v>
      </c>
      <c r="R261" s="19">
        <v>3.8554700802530277</v>
      </c>
      <c r="S261" s="19">
        <v>3.3196993067920533E-3</v>
      </c>
      <c r="T261" s="24">
        <v>0.46264691818673487</v>
      </c>
      <c r="U261" s="24">
        <v>2.5763668582527682E-2</v>
      </c>
      <c r="V261" s="24">
        <v>0.19546413568881185</v>
      </c>
      <c r="W261" s="24">
        <v>0.36054620906507656</v>
      </c>
      <c r="X261" s="24">
        <v>53.01296231855131</v>
      </c>
      <c r="Y261" s="24">
        <v>5.0772706000236742E-2</v>
      </c>
      <c r="Z261" s="24">
        <v>3.4619362853351085E-2</v>
      </c>
      <c r="AA261" s="11">
        <v>0</v>
      </c>
      <c r="AB261" s="11">
        <v>0</v>
      </c>
      <c r="AC261" s="11">
        <v>41.998434901512148</v>
      </c>
      <c r="AD261" s="11">
        <v>18.381124871041699</v>
      </c>
      <c r="AE261" s="11">
        <v>4.3263824130879147</v>
      </c>
      <c r="AF261" s="11">
        <v>0</v>
      </c>
      <c r="AG261" s="11">
        <v>0</v>
      </c>
      <c r="AH261" s="11">
        <v>5.334944094069531</v>
      </c>
      <c r="AI261" s="11">
        <v>0</v>
      </c>
      <c r="AJ261" s="11">
        <v>76.234734754601249</v>
      </c>
      <c r="AK261" s="11">
        <v>3.7054751983639966</v>
      </c>
      <c r="AL261" s="11">
        <v>2.6133097306380009E-3</v>
      </c>
      <c r="AM261" s="11">
        <v>55.495773879724844</v>
      </c>
      <c r="AN261" s="11">
        <v>3.2676051172342188E-4</v>
      </c>
      <c r="AO261" s="11">
        <v>2.4963730149038008E-2</v>
      </c>
      <c r="AP261" s="11">
        <v>18.381124871041699</v>
      </c>
      <c r="CD261" s="11">
        <v>0</v>
      </c>
    </row>
    <row r="262" spans="1:82" x14ac:dyDescent="0.3">
      <c r="A262" s="11" t="s">
        <v>316</v>
      </c>
      <c r="B262" s="3" t="s">
        <v>317</v>
      </c>
      <c r="C262" s="3" t="s">
        <v>333</v>
      </c>
      <c r="D262" s="11">
        <v>33.001956</v>
      </c>
      <c r="E262" s="11">
        <v>35.485523000000001</v>
      </c>
      <c r="F262" s="27">
        <v>776</v>
      </c>
      <c r="H262" s="11">
        <v>3.5</v>
      </c>
      <c r="I262" s="16">
        <v>2.5499999999999998</v>
      </c>
      <c r="J262" s="27">
        <v>1</v>
      </c>
      <c r="K262" s="27">
        <v>0</v>
      </c>
      <c r="L262" s="11">
        <v>420000</v>
      </c>
      <c r="M262" s="27">
        <v>0</v>
      </c>
      <c r="N262" s="27">
        <v>153</v>
      </c>
      <c r="O262" s="11">
        <v>6</v>
      </c>
      <c r="P262" s="11">
        <v>2000</v>
      </c>
      <c r="Q262" s="27">
        <v>0</v>
      </c>
      <c r="R262" s="19">
        <v>4.9229986532861778</v>
      </c>
      <c r="S262" s="19">
        <v>4.3422716201790557E-3</v>
      </c>
      <c r="T262" s="24">
        <v>0.74957246476782213</v>
      </c>
      <c r="U262" s="24">
        <v>0.16650456346656786</v>
      </c>
      <c r="V262" s="24">
        <v>0.25784249044833163</v>
      </c>
      <c r="W262" s="24">
        <v>0.24579702320600658</v>
      </c>
      <c r="X262" s="24">
        <v>52.260869895795736</v>
      </c>
      <c r="Y262" s="24">
        <v>5.9166993802389649E-2</v>
      </c>
      <c r="Z262" s="24">
        <v>5.0018642916597855E-2</v>
      </c>
      <c r="AA262" s="11">
        <v>0</v>
      </c>
      <c r="AB262" s="11">
        <v>0</v>
      </c>
      <c r="AC262" s="11">
        <v>41.282887000690195</v>
      </c>
      <c r="AD262" s="11">
        <v>18.086756189607225</v>
      </c>
      <c r="AE262" s="11">
        <v>3.7805551118210556</v>
      </c>
      <c r="AF262" s="11">
        <v>0</v>
      </c>
      <c r="AG262" s="11">
        <v>0</v>
      </c>
      <c r="AH262" s="11">
        <v>5.411576357827478</v>
      </c>
      <c r="AI262" s="11">
        <v>0</v>
      </c>
      <c r="AJ262" s="11">
        <v>97.855328145823847</v>
      </c>
      <c r="AK262" s="11">
        <v>4.0476724497945948</v>
      </c>
      <c r="AL262" s="11">
        <v>1.2375623921626538E-2</v>
      </c>
      <c r="AM262" s="11">
        <v>55.43148019366329</v>
      </c>
      <c r="AN262" s="11">
        <v>6.3906270734139002E-4</v>
      </c>
      <c r="AO262" s="11">
        <v>0.17402240243388456</v>
      </c>
      <c r="AP262" s="11">
        <v>18.086756189607225</v>
      </c>
      <c r="CD262" s="11">
        <v>0</v>
      </c>
    </row>
    <row r="263" spans="1:82" x14ac:dyDescent="0.3">
      <c r="A263" s="11" t="s">
        <v>316</v>
      </c>
      <c r="B263" s="3" t="s">
        <v>317</v>
      </c>
      <c r="C263" s="3" t="s">
        <v>334</v>
      </c>
      <c r="D263" s="11">
        <v>32.530406999999997</v>
      </c>
      <c r="E263" s="11">
        <v>35.364350000000002</v>
      </c>
      <c r="F263" s="27">
        <v>232</v>
      </c>
      <c r="H263" s="11">
        <v>3.5</v>
      </c>
      <c r="I263" s="16">
        <v>2.5499999999999998</v>
      </c>
      <c r="J263" s="27">
        <v>1</v>
      </c>
      <c r="K263" s="27">
        <v>0</v>
      </c>
      <c r="L263" s="11">
        <v>730000</v>
      </c>
      <c r="M263" s="27">
        <v>0</v>
      </c>
      <c r="N263" s="27">
        <v>153</v>
      </c>
      <c r="O263" s="11">
        <v>76.8</v>
      </c>
      <c r="P263" s="11">
        <v>2000</v>
      </c>
      <c r="Q263" s="27">
        <v>0</v>
      </c>
      <c r="R263" s="19">
        <v>2.7844543088522586</v>
      </c>
      <c r="S263" s="19">
        <v>8.7424988452105721E-4</v>
      </c>
      <c r="T263" s="24">
        <v>9.5007929934624313E-2</v>
      </c>
      <c r="U263" s="24">
        <v>2.4855394258834505E-2</v>
      </c>
      <c r="V263" s="24">
        <v>6.3469794097821858E-2</v>
      </c>
      <c r="W263" s="24">
        <v>0.3479754107197976</v>
      </c>
      <c r="X263" s="24">
        <v>53.941418576598586</v>
      </c>
      <c r="Y263" s="24">
        <v>1.639022800744068E-2</v>
      </c>
      <c r="Z263" s="24">
        <v>1.2191081344511851E-2</v>
      </c>
      <c r="AA263" s="11">
        <v>0</v>
      </c>
      <c r="AB263" s="11">
        <v>0</v>
      </c>
      <c r="AC263" s="11">
        <v>42.713363026301614</v>
      </c>
      <c r="AD263" s="11">
        <v>10.466874473827804</v>
      </c>
      <c r="AE263" s="11">
        <v>3.1819652145643667</v>
      </c>
      <c r="AF263" s="11">
        <v>0</v>
      </c>
      <c r="AG263" s="11">
        <v>0</v>
      </c>
      <c r="AH263" s="11">
        <v>0.55591258940182064</v>
      </c>
      <c r="AI263" s="11">
        <v>0</v>
      </c>
      <c r="AJ263" s="11">
        <v>14.03997803153446</v>
      </c>
      <c r="AK263" s="11">
        <v>1.4774884102730814</v>
      </c>
      <c r="AL263" s="11">
        <v>2.3857122499265967E-3</v>
      </c>
      <c r="AM263" s="11">
        <v>55.597448991878423</v>
      </c>
      <c r="AN263" s="11">
        <v>2.7414655677813945E-4</v>
      </c>
      <c r="AO263" s="11">
        <v>2.4945790640862987E-2</v>
      </c>
      <c r="AP263" s="11">
        <v>10.466874473827804</v>
      </c>
      <c r="CD263" s="11">
        <v>0</v>
      </c>
    </row>
    <row r="264" spans="1:82" x14ac:dyDescent="0.3">
      <c r="A264" s="11" t="s">
        <v>316</v>
      </c>
      <c r="B264" s="3" t="s">
        <v>318</v>
      </c>
      <c r="C264" s="3" t="s">
        <v>335</v>
      </c>
      <c r="D264" s="11">
        <v>32.530406999999997</v>
      </c>
      <c r="E264" s="11">
        <v>35.364350000000002</v>
      </c>
      <c r="F264" s="27">
        <v>232</v>
      </c>
      <c r="H264" s="11">
        <v>1.75</v>
      </c>
      <c r="I264" s="16">
        <v>2.5499999999999998</v>
      </c>
      <c r="J264" s="27">
        <v>1</v>
      </c>
      <c r="K264" s="27">
        <v>0</v>
      </c>
      <c r="L264" s="11">
        <v>1130000</v>
      </c>
      <c r="M264" s="27">
        <v>0</v>
      </c>
      <c r="N264" s="27">
        <v>153</v>
      </c>
      <c r="O264" s="11">
        <v>0</v>
      </c>
      <c r="P264" s="11">
        <v>2000</v>
      </c>
      <c r="Q264" s="27">
        <v>0</v>
      </c>
      <c r="R264" s="19">
        <v>0.36851069988745205</v>
      </c>
      <c r="S264" s="19">
        <v>2.4687076770364442E-4</v>
      </c>
      <c r="T264" s="24">
        <v>2.259938060995649E-2</v>
      </c>
      <c r="U264" s="24">
        <v>1.3410426830210761E-2</v>
      </c>
      <c r="V264" s="24">
        <v>9.4358518963604636E-3</v>
      </c>
      <c r="W264" s="24">
        <v>0.46039986531687627</v>
      </c>
      <c r="X264" s="24">
        <v>55.245564967364096</v>
      </c>
      <c r="Y264" s="24">
        <v>1.739041931791372E-2</v>
      </c>
      <c r="Z264" s="24">
        <v>2.8155933735809309E-3</v>
      </c>
      <c r="AA264" s="11">
        <v>0</v>
      </c>
      <c r="AB264" s="11">
        <v>0</v>
      </c>
      <c r="AC264" s="11">
        <v>43.859625924635857</v>
      </c>
      <c r="AD264" s="11">
        <v>5.8738608190650021</v>
      </c>
      <c r="AE264" s="11">
        <v>0.25017687240791375</v>
      </c>
      <c r="AF264" s="11">
        <v>0</v>
      </c>
      <c r="AG264" s="11">
        <v>0</v>
      </c>
      <c r="AH264" s="11">
        <v>0.37020376921200282</v>
      </c>
      <c r="AI264" s="11">
        <v>0</v>
      </c>
      <c r="AJ264" s="11">
        <v>6.0045515247621406</v>
      </c>
      <c r="AK264" s="11">
        <v>1.6571192363991263</v>
      </c>
      <c r="AL264" s="11">
        <v>1.7432313284281866E-3</v>
      </c>
      <c r="AM264" s="11">
        <v>55.466796624339366</v>
      </c>
      <c r="AN264" s="11">
        <v>1.0446913443165138E-4</v>
      </c>
      <c r="AO264" s="11">
        <v>1.3329009455856435E-2</v>
      </c>
      <c r="AP264" s="11">
        <v>5.8738608190650021</v>
      </c>
      <c r="CD264" s="11">
        <v>0</v>
      </c>
    </row>
    <row r="265" spans="1:82" x14ac:dyDescent="0.3">
      <c r="A265" s="11" t="s">
        <v>316</v>
      </c>
      <c r="B265" s="3" t="s">
        <v>299</v>
      </c>
      <c r="C265" s="3" t="s">
        <v>336</v>
      </c>
      <c r="D265" s="11">
        <v>32.530406999999997</v>
      </c>
      <c r="E265" s="11">
        <v>35.364350000000002</v>
      </c>
      <c r="F265" s="27">
        <v>232</v>
      </c>
      <c r="H265" s="11">
        <v>3</v>
      </c>
      <c r="I265" s="16">
        <v>2.5499999999999998</v>
      </c>
      <c r="J265" s="27">
        <v>1</v>
      </c>
      <c r="K265" s="27">
        <v>0</v>
      </c>
      <c r="L265" s="11">
        <v>1510000</v>
      </c>
      <c r="M265" s="27">
        <v>0</v>
      </c>
      <c r="N265" s="27">
        <v>153</v>
      </c>
      <c r="O265" s="11">
        <v>0</v>
      </c>
      <c r="P265" s="11">
        <v>2000</v>
      </c>
      <c r="Q265" s="27">
        <v>0</v>
      </c>
      <c r="R265" s="19">
        <v>0.55192357892597088</v>
      </c>
      <c r="S265" s="19">
        <v>6.5674937883045332E-4</v>
      </c>
      <c r="T265" s="24">
        <v>5.6731591968588811E-2</v>
      </c>
      <c r="U265" s="24">
        <v>1.8586861410071778E-2</v>
      </c>
      <c r="V265" s="24">
        <v>3.6202468559243632E-2</v>
      </c>
      <c r="W265" s="24">
        <v>0.39896238630246478</v>
      </c>
      <c r="X265" s="24">
        <v>55.17774966235411</v>
      </c>
      <c r="Y265" s="24">
        <v>1.2217331422695168E-2</v>
      </c>
      <c r="Z265" s="24">
        <v>7.6534697507165232E-3</v>
      </c>
      <c r="AA265" s="11">
        <v>0</v>
      </c>
      <c r="AB265" s="11">
        <v>0</v>
      </c>
      <c r="AC265" s="11">
        <v>43.739315899927327</v>
      </c>
      <c r="AD265" s="11">
        <v>8.1736731285435908</v>
      </c>
      <c r="AE265" s="11">
        <v>1.3186091749067281</v>
      </c>
      <c r="AF265" s="11">
        <v>0</v>
      </c>
      <c r="AG265" s="11">
        <v>0</v>
      </c>
      <c r="AH265" s="11">
        <v>0.54751431350299906</v>
      </c>
      <c r="AI265" s="11">
        <v>0</v>
      </c>
      <c r="AJ265" s="11">
        <v>14.761973545145066</v>
      </c>
      <c r="AK265" s="11">
        <v>1.664059880045365</v>
      </c>
      <c r="AL265" s="11">
        <v>2.0392520202638662E-3</v>
      </c>
      <c r="AM265" s="11">
        <v>55.541159429849849</v>
      </c>
      <c r="AN265" s="11">
        <v>1.5732062816779666E-4</v>
      </c>
      <c r="AO265" s="11">
        <v>1.8313729732158279E-2</v>
      </c>
      <c r="AP265" s="11">
        <v>8.1736731285435908</v>
      </c>
      <c r="CD265" s="11">
        <v>0</v>
      </c>
    </row>
    <row r="266" spans="1:82" x14ac:dyDescent="0.3">
      <c r="A266" s="11" t="s">
        <v>316</v>
      </c>
      <c r="B266" s="3" t="s">
        <v>317</v>
      </c>
      <c r="C266" s="3" t="s">
        <v>337</v>
      </c>
      <c r="D266" s="11">
        <v>32.530406999999997</v>
      </c>
      <c r="E266" s="11">
        <v>35.364350000000002</v>
      </c>
      <c r="F266" s="27">
        <v>232</v>
      </c>
      <c r="H266" s="11">
        <v>7</v>
      </c>
      <c r="I266" s="16">
        <v>2.5499999999999998</v>
      </c>
      <c r="J266" s="27">
        <v>1</v>
      </c>
      <c r="K266" s="27">
        <v>0</v>
      </c>
      <c r="L266" s="11">
        <v>1340000</v>
      </c>
      <c r="M266" s="27">
        <v>0</v>
      </c>
      <c r="N266" s="27">
        <v>153</v>
      </c>
      <c r="O266" s="11">
        <v>43</v>
      </c>
      <c r="P266" s="11">
        <v>2000</v>
      </c>
      <c r="Q266" s="27">
        <v>0</v>
      </c>
      <c r="R266" s="19">
        <v>0.53927035692723857</v>
      </c>
      <c r="S266" s="19">
        <v>5.1323441937697087E-4</v>
      </c>
      <c r="T266" s="24">
        <v>4.4964048243695598E-2</v>
      </c>
      <c r="U266" s="24">
        <v>1.3121602878850919E-2</v>
      </c>
      <c r="V266" s="24">
        <v>2.4811530784653386E-2</v>
      </c>
      <c r="W266" s="24">
        <v>0.32534691740201199</v>
      </c>
      <c r="X266" s="24">
        <v>55.290002975683464</v>
      </c>
      <c r="Y266" s="24">
        <v>9.2329138827626066E-3</v>
      </c>
      <c r="Z266" s="24">
        <v>5.7102686999129402E-3</v>
      </c>
      <c r="AA266" s="11">
        <v>0</v>
      </c>
      <c r="AB266" s="11">
        <v>0</v>
      </c>
      <c r="AC266" s="11">
        <v>43.747026151078039</v>
      </c>
      <c r="AD266" s="11">
        <v>11.884441214824919</v>
      </c>
      <c r="AE266" s="11">
        <v>1.450377533940832</v>
      </c>
      <c r="AF266" s="11">
        <v>0</v>
      </c>
      <c r="AG266" s="11">
        <v>0</v>
      </c>
      <c r="AH266" s="11">
        <v>0.82765792077366573</v>
      </c>
      <c r="AI266" s="11">
        <v>0</v>
      </c>
      <c r="AJ266" s="11">
        <v>25.419579764552722</v>
      </c>
      <c r="AK266" s="11">
        <v>0.54520622391667717</v>
      </c>
      <c r="AL266" s="11">
        <v>1.7844919539339577E-3</v>
      </c>
      <c r="AM266" s="11">
        <v>55.628594113790548</v>
      </c>
      <c r="AN266" s="11">
        <v>6.2601704066398193E-5</v>
      </c>
      <c r="AO266" s="11">
        <v>1.2649837016351929E-2</v>
      </c>
      <c r="AP266" s="11">
        <v>11.884441214824919</v>
      </c>
      <c r="CD266" s="11">
        <v>0</v>
      </c>
    </row>
    <row r="267" spans="1:82" x14ac:dyDescent="0.3">
      <c r="A267" s="11" t="s">
        <v>316</v>
      </c>
      <c r="B267" s="3" t="s">
        <v>319</v>
      </c>
      <c r="C267" s="3" t="s">
        <v>338</v>
      </c>
      <c r="D267" s="11">
        <v>32.984762000000003</v>
      </c>
      <c r="E267" s="11">
        <v>35.395637899999997</v>
      </c>
      <c r="F267" s="27">
        <v>910</v>
      </c>
      <c r="H267" s="11">
        <v>3</v>
      </c>
      <c r="I267" s="16">
        <v>2.5499999999999998</v>
      </c>
      <c r="J267" s="27">
        <v>1</v>
      </c>
      <c r="K267" s="27">
        <v>0</v>
      </c>
      <c r="L267" s="11">
        <v>819999.99999999988</v>
      </c>
      <c r="M267" s="27">
        <v>0</v>
      </c>
      <c r="N267" s="27">
        <v>153</v>
      </c>
      <c r="O267" s="11">
        <v>11.2</v>
      </c>
      <c r="P267" s="11">
        <v>2000</v>
      </c>
      <c r="Q267" s="27">
        <v>0</v>
      </c>
      <c r="R267" s="19">
        <v>2.6155082967087835</v>
      </c>
      <c r="S267" s="19">
        <v>3.8737832043421352E-4</v>
      </c>
      <c r="T267" s="24">
        <v>4.0209142866003356E-2</v>
      </c>
      <c r="U267" s="24">
        <v>7.478239202856311E-3</v>
      </c>
      <c r="V267" s="24">
        <v>1.0318007627212699E-2</v>
      </c>
      <c r="W267" s="24">
        <v>23.037808154158157</v>
      </c>
      <c r="X267" s="24">
        <v>27.505427173575441</v>
      </c>
      <c r="Y267" s="24">
        <v>2.9567069208400888E-2</v>
      </c>
      <c r="Z267" s="24">
        <v>1.0177407169904959E-2</v>
      </c>
      <c r="AA267" s="11">
        <v>0</v>
      </c>
      <c r="AB267" s="11">
        <v>0</v>
      </c>
      <c r="AC267" s="11">
        <v>46.7431191311628</v>
      </c>
      <c r="AD267" s="11">
        <v>240.80531120994851</v>
      </c>
      <c r="AE267" s="11">
        <v>9.3427678875229923</v>
      </c>
      <c r="AF267" s="11">
        <v>0</v>
      </c>
      <c r="AG267" s="11">
        <v>0</v>
      </c>
      <c r="AH267" s="11">
        <v>1.0619689910979224</v>
      </c>
      <c r="AI267" s="11">
        <v>0</v>
      </c>
      <c r="AJ267" s="11">
        <v>1.669392869860111</v>
      </c>
      <c r="AK267" s="11">
        <v>5.0325362780839384</v>
      </c>
      <c r="AL267" s="11">
        <v>3.0487721151715532E-3</v>
      </c>
      <c r="AM267" s="11">
        <v>28.254286000847941</v>
      </c>
      <c r="AN267" s="11">
        <v>3.3426419749062636E-4</v>
      </c>
      <c r="AO267" s="11">
        <v>7.6408060804491404E-3</v>
      </c>
      <c r="AP267" s="11">
        <v>240.80531120994851</v>
      </c>
      <c r="CD267" s="11">
        <v>0</v>
      </c>
    </row>
    <row r="268" spans="1:82" x14ac:dyDescent="0.3">
      <c r="A268" s="11" t="s">
        <v>316</v>
      </c>
      <c r="B268" s="3" t="s">
        <v>319</v>
      </c>
      <c r="C268" s="3" t="s">
        <v>339</v>
      </c>
      <c r="D268" s="11">
        <v>32.984762000000003</v>
      </c>
      <c r="E268" s="11">
        <v>35.395637899999997</v>
      </c>
      <c r="F268" s="27">
        <v>910</v>
      </c>
      <c r="H268" s="11">
        <v>4</v>
      </c>
      <c r="I268" s="16">
        <v>2.5499999999999998</v>
      </c>
      <c r="J268" s="27">
        <v>1</v>
      </c>
      <c r="K268" s="27">
        <v>0</v>
      </c>
      <c r="L268" s="11">
        <v>380000</v>
      </c>
      <c r="M268" s="27">
        <v>0</v>
      </c>
      <c r="N268" s="27">
        <v>153</v>
      </c>
      <c r="O268" s="11">
        <v>7</v>
      </c>
      <c r="P268" s="11">
        <v>2000</v>
      </c>
      <c r="Q268" s="27">
        <v>0</v>
      </c>
      <c r="R268" s="19">
        <v>2.3384576922329106</v>
      </c>
      <c r="S268" s="19">
        <v>1.1094062831777062E-3</v>
      </c>
      <c r="T268" s="24">
        <v>0.17514351143639881</v>
      </c>
      <c r="U268" s="24">
        <v>1.0132300901386592E-2</v>
      </c>
      <c r="V268" s="24">
        <v>0.10052986298383758</v>
      </c>
      <c r="W268" s="24">
        <v>22.886307944927665</v>
      </c>
      <c r="X268" s="24">
        <v>27.672343452403172</v>
      </c>
      <c r="Y268" s="24">
        <v>3.3414204638511323E-2</v>
      </c>
      <c r="Z268" s="24">
        <v>7.3881013079790933E-2</v>
      </c>
      <c r="AA268" s="11">
        <v>0</v>
      </c>
      <c r="AB268" s="11">
        <v>0</v>
      </c>
      <c r="AC268" s="11">
        <v>46.708680611113152</v>
      </c>
      <c r="AD268" s="11">
        <v>76.588735821536446</v>
      </c>
      <c r="AE268" s="11">
        <v>7.0707481989376761</v>
      </c>
      <c r="AF268" s="11">
        <v>0</v>
      </c>
      <c r="AG268" s="11">
        <v>0</v>
      </c>
      <c r="AH268" s="11">
        <v>1.8989143022694359</v>
      </c>
      <c r="AI268" s="11">
        <v>0</v>
      </c>
      <c r="AJ268" s="11">
        <v>7.623531549975846</v>
      </c>
      <c r="AK268" s="11">
        <v>8.9837187445678097</v>
      </c>
      <c r="AL268" s="11">
        <v>8.0333001429807992E-3</v>
      </c>
      <c r="AM268" s="11">
        <v>28.411978443812966</v>
      </c>
      <c r="AN268" s="11">
        <v>5.9447883058583693E-4</v>
      </c>
      <c r="AO268" s="11">
        <v>1.0039977211196248E-2</v>
      </c>
      <c r="AP268" s="11">
        <v>76.588735821536446</v>
      </c>
      <c r="CD268" s="11">
        <v>0</v>
      </c>
    </row>
    <row r="269" spans="1:82" x14ac:dyDescent="0.3">
      <c r="A269" s="11" t="s">
        <v>316</v>
      </c>
      <c r="B269" s="3" t="s">
        <v>318</v>
      </c>
      <c r="C269" s="3" t="s">
        <v>340</v>
      </c>
      <c r="D269" s="11">
        <v>32.984762000000003</v>
      </c>
      <c r="E269" s="11">
        <v>35.395637899999997</v>
      </c>
      <c r="F269" s="27">
        <v>910</v>
      </c>
      <c r="H269" s="11">
        <v>0</v>
      </c>
      <c r="I269" s="16">
        <v>2.5499999999999998</v>
      </c>
      <c r="J269" s="27">
        <v>1</v>
      </c>
      <c r="K269" s="27">
        <v>0</v>
      </c>
      <c r="L269" s="11">
        <v>390000</v>
      </c>
      <c r="M269" s="27">
        <v>0</v>
      </c>
      <c r="N269" s="27">
        <v>153</v>
      </c>
      <c r="O269" s="11">
        <v>5.6</v>
      </c>
      <c r="P269" s="11">
        <v>2000</v>
      </c>
      <c r="Q269" s="27">
        <v>0</v>
      </c>
      <c r="R269" s="19">
        <v>0.67636690692130308</v>
      </c>
      <c r="S269" s="19">
        <v>4.4367812501969184E-4</v>
      </c>
      <c r="T269" s="24">
        <v>2.8181479891980592E-2</v>
      </c>
      <c r="U269" s="24">
        <v>8.0947637679645891E-3</v>
      </c>
      <c r="V269" s="24">
        <v>1.4462407463324676E-2</v>
      </c>
      <c r="W269" s="24">
        <v>23.460404328449815</v>
      </c>
      <c r="X269" s="24">
        <v>28.10261505899199</v>
      </c>
      <c r="Y269" s="24">
        <v>2.4394370314713407E-2</v>
      </c>
      <c r="Z269" s="24">
        <v>1.1777357530837668E-2</v>
      </c>
      <c r="AA269" s="11">
        <v>0</v>
      </c>
      <c r="AB269" s="11">
        <v>0</v>
      </c>
      <c r="AC269" s="11">
        <v>47.673259648543052</v>
      </c>
      <c r="AD269" s="11">
        <v>99.893486555806874</v>
      </c>
      <c r="AE269" s="11">
        <v>3.9862513244468869</v>
      </c>
      <c r="AF269" s="11">
        <v>0</v>
      </c>
      <c r="AG269" s="11">
        <v>0</v>
      </c>
      <c r="AH269" s="11">
        <v>0.80216029727610538</v>
      </c>
      <c r="AI269" s="11">
        <v>0</v>
      </c>
      <c r="AJ269" s="11">
        <v>1.9309475812225168</v>
      </c>
      <c r="AK269" s="11">
        <v>4.2994316094501119</v>
      </c>
      <c r="AL269" s="11">
        <v>1.7782269994868576E-3</v>
      </c>
      <c r="AM269" s="11">
        <v>28.304625174178501</v>
      </c>
      <c r="AN269" s="11">
        <v>3.5121559373656733E-4</v>
      </c>
      <c r="AO269" s="11">
        <v>8.0938360018304768E-3</v>
      </c>
      <c r="AP269" s="11">
        <v>99.893486555806874</v>
      </c>
      <c r="CD269" s="11">
        <v>0</v>
      </c>
    </row>
    <row r="270" spans="1:82" x14ac:dyDescent="0.3">
      <c r="A270" s="11" t="s">
        <v>316</v>
      </c>
      <c r="B270" s="3" t="s">
        <v>299</v>
      </c>
      <c r="C270" s="3" t="s">
        <v>341</v>
      </c>
      <c r="D270" s="11">
        <v>32.984762000000003</v>
      </c>
      <c r="E270" s="11">
        <v>35.395637899999997</v>
      </c>
      <c r="F270" s="27">
        <v>910</v>
      </c>
      <c r="H270" s="11">
        <v>4</v>
      </c>
      <c r="I270" s="16">
        <v>2.5499999999999998</v>
      </c>
      <c r="J270" s="27">
        <v>1</v>
      </c>
      <c r="K270" s="27">
        <v>0</v>
      </c>
      <c r="L270" s="11">
        <v>400000</v>
      </c>
      <c r="M270" s="27">
        <v>0</v>
      </c>
      <c r="N270" s="27">
        <v>153</v>
      </c>
      <c r="O270" s="11">
        <v>0</v>
      </c>
      <c r="P270" s="11">
        <v>2000</v>
      </c>
      <c r="Q270" s="27">
        <v>0</v>
      </c>
      <c r="R270" s="19">
        <v>1.0985774281831959</v>
      </c>
      <c r="S270" s="19">
        <v>9.8832961659534361E-4</v>
      </c>
      <c r="T270" s="24">
        <v>0.14257831836436216</v>
      </c>
      <c r="U270" s="24">
        <v>1.4034139316205259E-2</v>
      </c>
      <c r="V270" s="24">
        <v>9.413143010232633E-2</v>
      </c>
      <c r="W270" s="24">
        <v>22.256735497937086</v>
      </c>
      <c r="X270" s="24">
        <v>29.143528791234012</v>
      </c>
      <c r="Y270" s="24">
        <v>2.3776878070431089E-2</v>
      </c>
      <c r="Z270" s="24">
        <v>4.9857337857787301E-2</v>
      </c>
      <c r="AA270" s="11">
        <v>0</v>
      </c>
      <c r="AB270" s="11">
        <v>0</v>
      </c>
      <c r="AC270" s="11">
        <v>47.175791849317974</v>
      </c>
      <c r="AD270" s="11">
        <v>69.476266831867292</v>
      </c>
      <c r="AE270" s="11">
        <v>4.105516171263015</v>
      </c>
      <c r="AF270" s="11">
        <v>0</v>
      </c>
      <c r="AG270" s="11">
        <v>0</v>
      </c>
      <c r="AH270" s="11">
        <v>0.86825234467217516</v>
      </c>
      <c r="AI270" s="11">
        <v>0</v>
      </c>
      <c r="AJ270" s="11">
        <v>3.9081774010086932</v>
      </c>
      <c r="AK270" s="11">
        <v>6.605437622062456</v>
      </c>
      <c r="AL270" s="11">
        <v>2.5019030137888271E-3</v>
      </c>
      <c r="AM270" s="11">
        <v>29.531954534484196</v>
      </c>
      <c r="AN270" s="11">
        <v>5.2359786083264409E-4</v>
      </c>
      <c r="AO270" s="11">
        <v>1.394014041759704E-2</v>
      </c>
      <c r="AP270" s="11">
        <v>69.476266831867292</v>
      </c>
      <c r="CD270" s="11">
        <v>0</v>
      </c>
    </row>
    <row r="271" spans="1:82" x14ac:dyDescent="0.3">
      <c r="A271" s="11" t="s">
        <v>316</v>
      </c>
      <c r="B271" s="3" t="s">
        <v>318</v>
      </c>
      <c r="C271" s="3" t="s">
        <v>342</v>
      </c>
      <c r="D271" s="11">
        <v>32.984762000000003</v>
      </c>
      <c r="E271" s="11">
        <v>35.395637899999997</v>
      </c>
      <c r="F271" s="27">
        <v>910</v>
      </c>
      <c r="H271" s="11">
        <v>1.5</v>
      </c>
      <c r="I271" s="16">
        <v>2.5499999999999998</v>
      </c>
      <c r="J271" s="27">
        <v>1</v>
      </c>
      <c r="K271" s="27">
        <v>0</v>
      </c>
      <c r="L271" s="11">
        <v>290000</v>
      </c>
      <c r="M271" s="27">
        <v>0</v>
      </c>
      <c r="N271" s="27">
        <v>153</v>
      </c>
      <c r="O271" s="11">
        <v>0</v>
      </c>
      <c r="P271" s="11">
        <v>2000</v>
      </c>
      <c r="Q271" s="27">
        <v>0</v>
      </c>
      <c r="R271" s="19">
        <v>0.55910172196281116</v>
      </c>
      <c r="S271" s="19">
        <v>7.2244405603509923E-4</v>
      </c>
      <c r="T271" s="24">
        <v>9.4136881789899443E-2</v>
      </c>
      <c r="U271" s="24">
        <v>1.1725792003535827E-2</v>
      </c>
      <c r="V271" s="24">
        <v>8.0414216457471321E-2</v>
      </c>
      <c r="W271" s="24">
        <v>23.175829492151703</v>
      </c>
      <c r="X271" s="24">
        <v>28.425193258919624</v>
      </c>
      <c r="Y271" s="24">
        <v>1.9540280911905447E-2</v>
      </c>
      <c r="Z271" s="24">
        <v>1.7665425043275201E-2</v>
      </c>
      <c r="AA271" s="11">
        <v>0</v>
      </c>
      <c r="AB271" s="11">
        <v>0</v>
      </c>
      <c r="AC271" s="11">
        <v>47.615670486703721</v>
      </c>
      <c r="AD271" s="11">
        <v>56.334907369468517</v>
      </c>
      <c r="AE271" s="11">
        <v>1.4073519848771001</v>
      </c>
      <c r="AF271" s="11">
        <v>0</v>
      </c>
      <c r="AG271" s="11">
        <v>0</v>
      </c>
      <c r="AH271" s="11">
        <v>1.6262878746961928</v>
      </c>
      <c r="AI271" s="11">
        <v>0</v>
      </c>
      <c r="AJ271" s="11">
        <v>4.6759785174182964</v>
      </c>
      <c r="AK271" s="11">
        <v>4.8748469349176125</v>
      </c>
      <c r="AL271" s="11">
        <v>1.666208001428239E-3</v>
      </c>
      <c r="AM271" s="11">
        <v>28.628730169323408</v>
      </c>
      <c r="AN271" s="11">
        <v>4.4904059853711955E-4</v>
      </c>
      <c r="AO271" s="11">
        <v>1.1504117514937783E-2</v>
      </c>
      <c r="AP271" s="11">
        <v>56.334907369468517</v>
      </c>
      <c r="CD271" s="11">
        <v>0</v>
      </c>
    </row>
    <row r="272" spans="1:82" s="4" customFormat="1" x14ac:dyDescent="0.3">
      <c r="A272" s="4" t="s">
        <v>343</v>
      </c>
      <c r="B272" s="1" t="s">
        <v>318</v>
      </c>
      <c r="C272" s="1" t="s">
        <v>344</v>
      </c>
      <c r="D272" s="4">
        <v>26.4</v>
      </c>
      <c r="E272" s="4">
        <v>106.52</v>
      </c>
      <c r="F272" s="4">
        <v>1235</v>
      </c>
      <c r="H272" s="4">
        <v>3</v>
      </c>
      <c r="I272" s="13">
        <v>2.5499999999999998</v>
      </c>
      <c r="J272" s="28">
        <v>1</v>
      </c>
      <c r="K272" s="28">
        <v>0</v>
      </c>
      <c r="L272" s="4">
        <v>825000</v>
      </c>
      <c r="M272" s="28">
        <v>0</v>
      </c>
      <c r="N272" s="28">
        <v>153</v>
      </c>
      <c r="O272" s="4">
        <f>2.5*2</f>
        <v>5</v>
      </c>
      <c r="P272" s="4">
        <v>2000</v>
      </c>
      <c r="Q272" s="28">
        <v>0</v>
      </c>
      <c r="R272" s="18">
        <v>6.6126855600541403E-4</v>
      </c>
      <c r="S272" s="23">
        <v>1.82</v>
      </c>
      <c r="T272" s="23">
        <v>0.01</v>
      </c>
      <c r="U272" s="23">
        <v>0.25</v>
      </c>
      <c r="V272" s="23">
        <v>0.14000000000000001</v>
      </c>
      <c r="W272" s="23">
        <v>0</v>
      </c>
      <c r="X272" s="23">
        <v>1.04</v>
      </c>
      <c r="Y272" s="23">
        <v>53.98</v>
      </c>
      <c r="Z272" s="23">
        <v>0.5</v>
      </c>
      <c r="AA272" s="23">
        <v>0.33</v>
      </c>
      <c r="AB272" s="23"/>
      <c r="AC272" s="23">
        <v>42.37</v>
      </c>
      <c r="AD272" s="4">
        <v>53.5</v>
      </c>
      <c r="AE272" s="23"/>
      <c r="AF272" s="23">
        <v>0.21</v>
      </c>
      <c r="AG272" s="23">
        <v>0.2</v>
      </c>
      <c r="AH272" s="23">
        <v>0.26</v>
      </c>
      <c r="AI272" s="23">
        <v>1.1299999999999999</v>
      </c>
      <c r="AJ272" s="23"/>
      <c r="AK272" s="23">
        <v>2.5099999999999998</v>
      </c>
      <c r="AL272" s="23">
        <v>0.03</v>
      </c>
      <c r="AM272" s="23">
        <v>54.22</v>
      </c>
      <c r="AN272" s="23">
        <v>0.18</v>
      </c>
      <c r="AO272" s="23">
        <v>0.01</v>
      </c>
      <c r="AP272" s="4">
        <v>53.5</v>
      </c>
      <c r="AY272" s="4">
        <v>64000</v>
      </c>
      <c r="CD272" s="4">
        <v>0</v>
      </c>
    </row>
    <row r="273" spans="1:82" x14ac:dyDescent="0.3">
      <c r="A273" s="11" t="s">
        <v>343</v>
      </c>
      <c r="B273" s="3" t="s">
        <v>318</v>
      </c>
      <c r="C273" s="3" t="s">
        <v>345</v>
      </c>
      <c r="D273" s="11">
        <v>39.78</v>
      </c>
      <c r="E273" s="11">
        <v>115.93</v>
      </c>
      <c r="F273" s="11">
        <v>310</v>
      </c>
      <c r="H273" s="27">
        <v>3</v>
      </c>
      <c r="I273" s="16">
        <v>2.5499999999999998</v>
      </c>
      <c r="J273" s="27">
        <v>1</v>
      </c>
      <c r="K273" s="27">
        <v>0</v>
      </c>
      <c r="L273" s="11">
        <v>508000</v>
      </c>
      <c r="M273" s="27">
        <v>0</v>
      </c>
      <c r="N273" s="27">
        <v>153</v>
      </c>
      <c r="O273" s="27">
        <v>5</v>
      </c>
      <c r="P273" s="11">
        <v>2000</v>
      </c>
      <c r="Q273" s="27">
        <v>0</v>
      </c>
      <c r="R273" s="19">
        <v>6.2078272604590401E-4</v>
      </c>
      <c r="S273" s="24">
        <v>3.6</v>
      </c>
      <c r="T273" s="24">
        <v>0.02</v>
      </c>
      <c r="U273" s="24">
        <v>1.08</v>
      </c>
      <c r="V273" s="24">
        <v>0.18</v>
      </c>
      <c r="W273" s="24">
        <v>0.01</v>
      </c>
      <c r="X273" s="24">
        <v>8.36</v>
      </c>
      <c r="Y273" s="24">
        <v>32.6</v>
      </c>
      <c r="Z273" s="24">
        <v>3.23</v>
      </c>
      <c r="AA273" s="24">
        <v>0.59</v>
      </c>
      <c r="AC273" s="24">
        <v>25.59</v>
      </c>
      <c r="AD273" s="11">
        <v>94.5</v>
      </c>
      <c r="AF273" s="24">
        <v>0.54</v>
      </c>
      <c r="AG273" s="24">
        <v>0.47</v>
      </c>
      <c r="AH273" s="24">
        <v>0.82</v>
      </c>
      <c r="AI273" s="24">
        <v>0.3</v>
      </c>
      <c r="AK273" s="24">
        <v>18.2</v>
      </c>
      <c r="AL273" s="24">
        <v>0.02</v>
      </c>
      <c r="AM273" s="24">
        <v>30.19</v>
      </c>
      <c r="AN273" s="24">
        <v>0.01</v>
      </c>
      <c r="AO273" s="24">
        <v>0.02</v>
      </c>
      <c r="AP273" s="11">
        <v>94.5</v>
      </c>
      <c r="AY273" s="11">
        <v>49000</v>
      </c>
      <c r="CD273" s="11">
        <v>0</v>
      </c>
    </row>
    <row r="274" spans="1:82" x14ac:dyDescent="0.3">
      <c r="A274" s="11" t="s">
        <v>343</v>
      </c>
      <c r="B274" s="3" t="s">
        <v>318</v>
      </c>
      <c r="C274" s="3" t="s">
        <v>346</v>
      </c>
      <c r="D274" s="11">
        <v>39.78</v>
      </c>
      <c r="E274" s="11">
        <v>115.93</v>
      </c>
      <c r="F274" s="11">
        <v>310</v>
      </c>
      <c r="H274" s="27">
        <v>3</v>
      </c>
      <c r="I274" s="16">
        <v>2.5499999999999998</v>
      </c>
      <c r="J274" s="27">
        <v>1</v>
      </c>
      <c r="K274" s="27">
        <v>0</v>
      </c>
      <c r="L274" s="11">
        <v>535000</v>
      </c>
      <c r="M274" s="27">
        <v>0</v>
      </c>
      <c r="N274" s="27">
        <v>153</v>
      </c>
      <c r="O274" s="27">
        <v>5</v>
      </c>
      <c r="P274" s="11">
        <v>2000</v>
      </c>
      <c r="Q274" s="27">
        <v>0</v>
      </c>
      <c r="R274" s="19">
        <v>5.80296896086394E-4</v>
      </c>
      <c r="S274" s="24">
        <v>2.82</v>
      </c>
      <c r="T274" s="24">
        <v>0.02</v>
      </c>
      <c r="U274" s="24">
        <v>0.22</v>
      </c>
      <c r="V274" s="24">
        <v>1.25</v>
      </c>
      <c r="W274" s="24">
        <v>0.05</v>
      </c>
      <c r="X274" s="24">
        <v>2.63</v>
      </c>
      <c r="Y274" s="24">
        <v>50.86</v>
      </c>
      <c r="Z274" s="24">
        <v>0.61</v>
      </c>
      <c r="AA274" s="24">
        <v>0.08</v>
      </c>
      <c r="AC274" s="24">
        <v>39.909999999999997</v>
      </c>
      <c r="AD274" s="11">
        <v>25.3</v>
      </c>
      <c r="AF274" s="24">
        <v>1.26</v>
      </c>
      <c r="AG274" s="24">
        <v>1.29</v>
      </c>
      <c r="AH274" s="24">
        <v>1.1100000000000001</v>
      </c>
      <c r="AI274" s="24">
        <v>0.36</v>
      </c>
      <c r="AK274" s="24">
        <v>1.36</v>
      </c>
      <c r="AL274" s="24">
        <v>0.01</v>
      </c>
      <c r="AM274" s="24">
        <v>54.85</v>
      </c>
      <c r="AN274" s="24">
        <v>0.34</v>
      </c>
      <c r="AO274" s="24">
        <v>0.02</v>
      </c>
      <c r="AP274" s="11">
        <v>25.3</v>
      </c>
      <c r="AY274" s="11">
        <v>43000</v>
      </c>
      <c r="CD274" s="11">
        <v>0</v>
      </c>
    </row>
    <row r="275" spans="1:82" x14ac:dyDescent="0.3">
      <c r="A275" s="11" t="s">
        <v>343</v>
      </c>
      <c r="B275" s="3" t="s">
        <v>318</v>
      </c>
      <c r="C275" s="3" t="s">
        <v>347</v>
      </c>
      <c r="D275" s="11">
        <v>36.33</v>
      </c>
      <c r="E275" s="11">
        <v>104</v>
      </c>
      <c r="F275" s="11">
        <v>1740</v>
      </c>
      <c r="H275" s="27">
        <v>3</v>
      </c>
      <c r="I275" s="16">
        <v>2.5499999999999998</v>
      </c>
      <c r="J275" s="27">
        <v>1</v>
      </c>
      <c r="K275" s="27">
        <v>0</v>
      </c>
      <c r="L275" s="11">
        <v>235000</v>
      </c>
      <c r="M275" s="27">
        <v>0</v>
      </c>
      <c r="N275" s="27">
        <v>153</v>
      </c>
      <c r="O275" s="27">
        <v>5</v>
      </c>
      <c r="P275" s="11">
        <v>2000</v>
      </c>
      <c r="Q275" s="27">
        <v>0</v>
      </c>
      <c r="R275" s="19">
        <v>5.3981106612688398E-4</v>
      </c>
      <c r="S275" s="24">
        <v>0.56999999999999995</v>
      </c>
      <c r="T275" s="24">
        <v>0.01</v>
      </c>
      <c r="U275" s="24">
        <v>0.15</v>
      </c>
      <c r="V275" s="24">
        <v>0.09</v>
      </c>
      <c r="W275" s="24">
        <v>0.02</v>
      </c>
      <c r="X275" s="24">
        <v>0.32</v>
      </c>
      <c r="Y275" s="24">
        <v>54.92</v>
      </c>
      <c r="Z275" s="24">
        <v>1.17</v>
      </c>
      <c r="AA275" s="24">
        <v>0.09</v>
      </c>
      <c r="AC275" s="24">
        <v>43.09</v>
      </c>
      <c r="AD275" s="11">
        <v>20.9</v>
      </c>
      <c r="AF275" s="24">
        <v>0.28999999999999998</v>
      </c>
      <c r="AG275" s="24">
        <v>0.33</v>
      </c>
      <c r="AH275" s="24">
        <v>0.31</v>
      </c>
      <c r="AI275" s="24">
        <v>0.22</v>
      </c>
      <c r="AK275" s="24">
        <v>0.75</v>
      </c>
      <c r="AL275" s="24">
        <v>0.01</v>
      </c>
      <c r="AM275" s="24">
        <v>53.9</v>
      </c>
      <c r="AN275" s="24">
        <v>0.02</v>
      </c>
      <c r="AO275" s="24">
        <v>0.01</v>
      </c>
      <c r="AP275" s="11">
        <v>20.9</v>
      </c>
      <c r="AY275" s="11">
        <v>18000</v>
      </c>
      <c r="CD275" s="11">
        <v>0</v>
      </c>
    </row>
    <row r="276" spans="1:82" x14ac:dyDescent="0.3">
      <c r="A276" s="11" t="s">
        <v>343</v>
      </c>
      <c r="B276" s="3" t="s">
        <v>318</v>
      </c>
      <c r="C276" s="3" t="s">
        <v>348</v>
      </c>
      <c r="D276" s="11">
        <v>35.880000000000003</v>
      </c>
      <c r="E276" s="11">
        <v>103.83</v>
      </c>
      <c r="F276" s="11">
        <v>2100</v>
      </c>
      <c r="H276" s="27">
        <v>3</v>
      </c>
      <c r="I276" s="16">
        <v>2.5499999999999998</v>
      </c>
      <c r="J276" s="27">
        <v>1</v>
      </c>
      <c r="K276" s="27">
        <v>0</v>
      </c>
      <c r="L276" s="11">
        <v>3204000</v>
      </c>
      <c r="M276" s="27">
        <v>0</v>
      </c>
      <c r="N276" s="27">
        <v>153</v>
      </c>
      <c r="O276" s="27">
        <v>5</v>
      </c>
      <c r="P276" s="11">
        <v>2000</v>
      </c>
      <c r="Q276" s="27">
        <v>0</v>
      </c>
      <c r="R276" s="19">
        <v>4.9932523616737397E-4</v>
      </c>
      <c r="S276" s="24">
        <v>1.67</v>
      </c>
      <c r="T276" s="24">
        <v>0.01</v>
      </c>
      <c r="U276" s="24">
        <v>0.25</v>
      </c>
      <c r="V276" s="24">
        <v>0.12</v>
      </c>
      <c r="W276" s="24">
        <v>0.01</v>
      </c>
      <c r="X276" s="24">
        <v>1.78</v>
      </c>
      <c r="Y276" s="24">
        <v>53.72</v>
      </c>
      <c r="Z276" s="24">
        <v>0.39</v>
      </c>
      <c r="AA276" s="24">
        <v>0.06</v>
      </c>
      <c r="AC276" s="24">
        <v>42.15</v>
      </c>
      <c r="AD276" s="11">
        <v>4.9000000000000004</v>
      </c>
      <c r="AF276" s="24">
        <v>0.31</v>
      </c>
      <c r="AG276" s="24">
        <v>0.51</v>
      </c>
      <c r="AH276" s="24">
        <v>0.64</v>
      </c>
      <c r="AI276" s="24">
        <v>0.89</v>
      </c>
      <c r="AK276" s="24">
        <v>1.49</v>
      </c>
      <c r="AL276" s="24">
        <v>0.01</v>
      </c>
      <c r="AM276" s="24">
        <v>51.45</v>
      </c>
      <c r="AN276" s="24">
        <v>0.01</v>
      </c>
      <c r="AO276" s="24">
        <v>0.01</v>
      </c>
      <c r="AP276" s="11">
        <v>4.9000000000000004</v>
      </c>
      <c r="AY276" s="11">
        <v>282000</v>
      </c>
      <c r="CD276" s="11">
        <v>0</v>
      </c>
    </row>
    <row r="277" spans="1:82" x14ac:dyDescent="0.3">
      <c r="A277" s="11" t="s">
        <v>343</v>
      </c>
      <c r="B277" s="3" t="s">
        <v>318</v>
      </c>
      <c r="C277" s="3" t="s">
        <v>349</v>
      </c>
      <c r="D277" s="11">
        <v>36.83</v>
      </c>
      <c r="E277" s="11">
        <v>103.22</v>
      </c>
      <c r="F277" s="11">
        <v>2300</v>
      </c>
      <c r="H277" s="27">
        <v>3</v>
      </c>
      <c r="I277" s="16">
        <v>2.5499999999999998</v>
      </c>
      <c r="J277" s="27">
        <v>1</v>
      </c>
      <c r="K277" s="27">
        <v>0</v>
      </c>
      <c r="L277" s="11">
        <v>11614000</v>
      </c>
      <c r="M277" s="27">
        <v>0</v>
      </c>
      <c r="N277" s="27">
        <v>153</v>
      </c>
      <c r="O277" s="27">
        <v>5</v>
      </c>
      <c r="P277" s="11">
        <v>2000</v>
      </c>
      <c r="Q277" s="27">
        <v>0</v>
      </c>
      <c r="R277" s="19">
        <v>4.5883940620786401E-4</v>
      </c>
      <c r="S277" s="24">
        <v>36.06</v>
      </c>
      <c r="T277" s="24">
        <v>0.38</v>
      </c>
      <c r="U277" s="24">
        <v>4.93</v>
      </c>
      <c r="V277" s="24">
        <v>3.55</v>
      </c>
      <c r="W277" s="24">
        <v>0.12</v>
      </c>
      <c r="X277" s="24">
        <v>5.96</v>
      </c>
      <c r="Y277" s="24">
        <v>17.41</v>
      </c>
      <c r="Z277" s="24">
        <v>2.87</v>
      </c>
      <c r="AA277" s="24">
        <v>1.28</v>
      </c>
      <c r="AC277" s="24">
        <v>13.66</v>
      </c>
      <c r="AD277" s="11">
        <v>117.1</v>
      </c>
      <c r="AF277" s="24">
        <v>3.51</v>
      </c>
      <c r="AG277" s="24">
        <v>4.79</v>
      </c>
      <c r="AH277" s="24">
        <v>6.81</v>
      </c>
      <c r="AI277" s="24">
        <v>7.61</v>
      </c>
      <c r="AK277" s="24">
        <v>76.19</v>
      </c>
      <c r="AL277" s="24">
        <v>0.12</v>
      </c>
      <c r="AM277" s="24">
        <v>55.52</v>
      </c>
      <c r="AN277" s="24">
        <v>1.78</v>
      </c>
      <c r="AO277" s="24">
        <v>0.38</v>
      </c>
      <c r="AP277" s="11">
        <v>117.1</v>
      </c>
      <c r="AY277" s="11">
        <v>852000</v>
      </c>
      <c r="CD277" s="11">
        <v>0</v>
      </c>
    </row>
    <row r="278" spans="1:82" x14ac:dyDescent="0.3">
      <c r="M278" s="27"/>
      <c r="N278" s="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36Cl Cronus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2022-03-22T07:58:58Z</dcterms:modified>
</cp:coreProperties>
</file>