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lupkerm/Documents/Travail/Manuscripts/Cosmo_Tsangpo/v2 ESurf/"/>
    </mc:Choice>
  </mc:AlternateContent>
  <bookViews>
    <workbookView xWindow="1220" yWindow="1180" windowWidth="25600" windowHeight="14720" tabRatio="500"/>
  </bookViews>
  <sheets>
    <sheet name="Table S1" sheetId="1" r:id="rId1"/>
    <sheet name="Table S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3" i="2" l="1"/>
  <c r="F73" i="2"/>
  <c r="G59" i="2"/>
  <c r="F59" i="2"/>
  <c r="G55" i="2"/>
  <c r="F55" i="2"/>
  <c r="G51" i="2"/>
  <c r="F51" i="2"/>
  <c r="G47" i="2"/>
  <c r="F47" i="2"/>
  <c r="F43" i="2"/>
  <c r="H43" i="2"/>
  <c r="G43" i="2"/>
  <c r="G39" i="2"/>
  <c r="F39" i="2"/>
  <c r="F35" i="2"/>
  <c r="H35" i="2"/>
  <c r="G35" i="2"/>
  <c r="F31" i="2"/>
  <c r="H31" i="2"/>
  <c r="G31" i="2"/>
  <c r="F20" i="2"/>
  <c r="H20" i="2"/>
  <c r="G20" i="2"/>
  <c r="O51" i="1"/>
  <c r="O50" i="1"/>
  <c r="O49" i="1"/>
  <c r="O48" i="1"/>
  <c r="O47" i="1"/>
  <c r="O46" i="1"/>
  <c r="O45" i="1"/>
  <c r="O44" i="1"/>
  <c r="O42" i="1"/>
  <c r="O41" i="1"/>
  <c r="O40" i="1"/>
  <c r="O38" i="1"/>
  <c r="O37" i="1"/>
  <c r="O36" i="1"/>
  <c r="O35" i="1"/>
  <c r="O34" i="1"/>
  <c r="O33" i="1"/>
  <c r="O32" i="1"/>
  <c r="O31" i="1"/>
  <c r="O30" i="1"/>
  <c r="O29" i="1"/>
  <c r="O28" i="1"/>
  <c r="O26" i="1"/>
  <c r="O25" i="1"/>
  <c r="O24" i="1"/>
  <c r="O23" i="1"/>
  <c r="O22" i="1"/>
  <c r="O21" i="1"/>
  <c r="O20" i="1"/>
  <c r="O19" i="1"/>
  <c r="O18" i="1"/>
  <c r="H78" i="2"/>
  <c r="H77" i="2"/>
  <c r="H73" i="2"/>
  <c r="H72" i="2"/>
  <c r="H71" i="2"/>
  <c r="H70" i="2"/>
  <c r="H69" i="2"/>
  <c r="H68" i="2"/>
  <c r="H66" i="2"/>
  <c r="H65" i="2"/>
  <c r="H64" i="2"/>
  <c r="H62" i="2"/>
  <c r="H59" i="2"/>
  <c r="H55" i="2"/>
  <c r="H51" i="2"/>
  <c r="H47" i="2"/>
  <c r="H39" i="2"/>
  <c r="H30" i="2"/>
  <c r="H29" i="2"/>
  <c r="H27" i="2"/>
  <c r="H19" i="2"/>
  <c r="H18" i="2"/>
  <c r="H17" i="2"/>
  <c r="H16" i="2"/>
  <c r="H15" i="2"/>
  <c r="H14" i="2"/>
  <c r="H13" i="2"/>
  <c r="H12" i="2"/>
  <c r="H10" i="2"/>
</calcChain>
</file>

<file path=xl/sharedStrings.xml><?xml version="1.0" encoding="utf-8"?>
<sst xmlns="http://schemas.openxmlformats.org/spreadsheetml/2006/main" count="776" uniqueCount="196">
  <si>
    <t>Sample</t>
  </si>
  <si>
    <t xml:space="preserve">River </t>
  </si>
  <si>
    <t>Locality</t>
  </si>
  <si>
    <t>Sampling date</t>
  </si>
  <si>
    <t>Tsangpo</t>
  </si>
  <si>
    <t>Nyang</t>
  </si>
  <si>
    <t>Rong Chu</t>
  </si>
  <si>
    <t>250-500</t>
  </si>
  <si>
    <t>-</t>
  </si>
  <si>
    <t>ASTER</t>
  </si>
  <si>
    <t>Grain-size (µm)</t>
  </si>
  <si>
    <t>Lat (°N)</t>
  </si>
  <si>
    <t>Lon (°E)</t>
  </si>
  <si>
    <t>AMS facility</t>
  </si>
  <si>
    <t>Quartz (g)</t>
  </si>
  <si>
    <t>b</t>
  </si>
  <si>
    <t>c</t>
  </si>
  <si>
    <t>e</t>
  </si>
  <si>
    <t>d</t>
  </si>
  <si>
    <t>a</t>
  </si>
  <si>
    <t>Kyi</t>
  </si>
  <si>
    <t>Parlung East</t>
  </si>
  <si>
    <t>blank corrected 10Be/9Be (a)</t>
  </si>
  <si>
    <t>Procedural blank</t>
  </si>
  <si>
    <t>BRM 1410</t>
  </si>
  <si>
    <t>BRM 1419</t>
  </si>
  <si>
    <t>BR 1224</t>
  </si>
  <si>
    <r>
      <t xml:space="preserve">BR 1224 </t>
    </r>
    <r>
      <rPr>
        <i/>
        <sz val="12"/>
        <color indexed="8"/>
        <rFont val="Calibri"/>
      </rPr>
      <t>dup.</t>
    </r>
  </si>
  <si>
    <t>BR 1223</t>
  </si>
  <si>
    <t>BRM 1405</t>
  </si>
  <si>
    <t>BR 1226</t>
  </si>
  <si>
    <t>BR 1205</t>
  </si>
  <si>
    <t>BRM 1404</t>
  </si>
  <si>
    <t>BR 1208</t>
  </si>
  <si>
    <t>BRM 1401</t>
  </si>
  <si>
    <t>BR 1231</t>
  </si>
  <si>
    <t>BRM 1425</t>
  </si>
  <si>
    <t>BR 1228</t>
  </si>
  <si>
    <t>BRM 1423</t>
  </si>
  <si>
    <t>BRM 1428</t>
  </si>
  <si>
    <t>BRM MANAS</t>
  </si>
  <si>
    <t>BR8244</t>
  </si>
  <si>
    <t>BR 1202</t>
  </si>
  <si>
    <t>BR 1217</t>
  </si>
  <si>
    <t>BR 1213</t>
  </si>
  <si>
    <t>AR13</t>
  </si>
  <si>
    <t>BR66</t>
  </si>
  <si>
    <t>BR 1233</t>
  </si>
  <si>
    <t>BR 506</t>
  </si>
  <si>
    <t>BR 706</t>
  </si>
  <si>
    <t>BR706</t>
  </si>
  <si>
    <t>BR 8262</t>
  </si>
  <si>
    <t>BR 1015</t>
  </si>
  <si>
    <t>BR 1047</t>
  </si>
  <si>
    <t>AMS number</t>
  </si>
  <si>
    <t>Tsa-1-A</t>
  </si>
  <si>
    <t>Tsa-13</t>
  </si>
  <si>
    <t>Tsa-18</t>
  </si>
  <si>
    <t>Tsa-4</t>
  </si>
  <si>
    <t>Tsa-12</t>
  </si>
  <si>
    <t>Tsa-9</t>
  </si>
  <si>
    <t>Tsa-8</t>
  </si>
  <si>
    <t>TB1582</t>
  </si>
  <si>
    <t>TB1583</t>
  </si>
  <si>
    <t>TB1584</t>
  </si>
  <si>
    <t>TB1585</t>
  </si>
  <si>
    <t>ZB9324</t>
  </si>
  <si>
    <t>TB1365</t>
  </si>
  <si>
    <t>ZB9333</t>
  </si>
  <si>
    <t>TB1364</t>
  </si>
  <si>
    <t>ZB9323</t>
  </si>
  <si>
    <t>TB1581</t>
  </si>
  <si>
    <t>ZB9325</t>
  </si>
  <si>
    <t>ZB9321</t>
  </si>
  <si>
    <t>TB1579</t>
  </si>
  <si>
    <t>ZB9331</t>
  </si>
  <si>
    <t>TB1578</t>
  </si>
  <si>
    <t>ZB9326</t>
  </si>
  <si>
    <t>TB1587</t>
  </si>
  <si>
    <t>TB1588</t>
  </si>
  <si>
    <t>ZB9334</t>
  </si>
  <si>
    <t>TB1586</t>
  </si>
  <si>
    <t>TB1589</t>
  </si>
  <si>
    <t>TB1590</t>
  </si>
  <si>
    <t>TB1591</t>
  </si>
  <si>
    <t>TB1592</t>
  </si>
  <si>
    <t>ZB9133</t>
  </si>
  <si>
    <t>ZB9330</t>
  </si>
  <si>
    <t>ZB9332</t>
  </si>
  <si>
    <t>ZB9322</t>
  </si>
  <si>
    <t>ZB9132</t>
  </si>
  <si>
    <t>ZB9135</t>
  </si>
  <si>
    <t>ZB9327</t>
  </si>
  <si>
    <t>ZB9336</t>
  </si>
  <si>
    <t>ZB9335</t>
  </si>
  <si>
    <t>ZB9134</t>
  </si>
  <si>
    <t>ZB9136</t>
  </si>
  <si>
    <t>ZB9328</t>
  </si>
  <si>
    <t>ZB9131</t>
  </si>
  <si>
    <t>ZB9128</t>
  </si>
  <si>
    <t>Siang</t>
  </si>
  <si>
    <t>Tuting</t>
  </si>
  <si>
    <t>Dite Dime</t>
  </si>
  <si>
    <t>Pangin</t>
  </si>
  <si>
    <t>Pasighat</t>
  </si>
  <si>
    <t>Jining</t>
  </si>
  <si>
    <t>Dibang</t>
  </si>
  <si>
    <t>Lohit</t>
  </si>
  <si>
    <t>Dholla Ghat</t>
  </si>
  <si>
    <t>Kameng</t>
  </si>
  <si>
    <t>Bridge</t>
  </si>
  <si>
    <t>Dhalaibil</t>
  </si>
  <si>
    <t>Subansiri</t>
  </si>
  <si>
    <t>Gogamukh</t>
  </si>
  <si>
    <t>Manas</t>
  </si>
  <si>
    <t>Barpeta</t>
  </si>
  <si>
    <t>Teesta</t>
  </si>
  <si>
    <t>Kaunia</t>
  </si>
  <si>
    <t>Buri Dihing</t>
  </si>
  <si>
    <t>Brahmaputra</t>
  </si>
  <si>
    <t>Dibrughar bg</t>
  </si>
  <si>
    <t>Tezpur</t>
  </si>
  <si>
    <t>Sirajganj</t>
  </si>
  <si>
    <t>Jammuna bg</t>
  </si>
  <si>
    <t>125-250</t>
  </si>
  <si>
    <t>500-1000</t>
  </si>
  <si>
    <t>125-500</t>
  </si>
  <si>
    <t>63-125</t>
  </si>
  <si>
    <t>TANDY</t>
  </si>
  <si>
    <t>TANDEM</t>
  </si>
  <si>
    <t>f</t>
  </si>
  <si>
    <t>g</t>
  </si>
  <si>
    <t>h</t>
  </si>
  <si>
    <t>k</t>
  </si>
  <si>
    <t>j</t>
  </si>
  <si>
    <t>l</t>
  </si>
  <si>
    <t>o</t>
  </si>
  <si>
    <t>i</t>
  </si>
  <si>
    <t>Standardization</t>
  </si>
  <si>
    <t>S2007N</t>
  </si>
  <si>
    <t>NIST_27900</t>
  </si>
  <si>
    <t>Sample location</t>
  </si>
  <si>
    <t>Avg. 9Be content of Quartz (ppm)</t>
  </si>
  <si>
    <t>stdev. 9Be content of Quartz (ppm)</t>
  </si>
  <si>
    <t>% natural 9Be of added carrier</t>
  </si>
  <si>
    <t>9Be carrier (µg)</t>
  </si>
  <si>
    <t>9Be natural (µg)</t>
  </si>
  <si>
    <t>9Be total (µg)</t>
  </si>
  <si>
    <t>9Be uncertainty (%)</t>
  </si>
  <si>
    <t>Uncertainty (%)</t>
  </si>
  <si>
    <t>10Be (at/g)</t>
  </si>
  <si>
    <t>Literature data - Finnegan et al., 2008</t>
  </si>
  <si>
    <t>MEDOC</t>
  </si>
  <si>
    <t>NB-3-04</t>
  </si>
  <si>
    <t>NB-4-04</t>
  </si>
  <si>
    <t>NB-5-04</t>
  </si>
  <si>
    <t>NB-6-04</t>
  </si>
  <si>
    <t>NB-7-04</t>
  </si>
  <si>
    <t>NB-8-04</t>
  </si>
  <si>
    <t>Upper Rong Chu Nord</t>
  </si>
  <si>
    <t>Upper Rong Chu Sud</t>
  </si>
  <si>
    <t>Literature data - Portenga et al., 2015</t>
  </si>
  <si>
    <t>Literature data - Abrahami et al., 2016</t>
  </si>
  <si>
    <t xml:space="preserve">TST-22 </t>
  </si>
  <si>
    <t>99-09-xfe</t>
  </si>
  <si>
    <t>02-130-xfe</t>
  </si>
  <si>
    <t>250-850</t>
  </si>
  <si>
    <t>Tsang Chhu</t>
  </si>
  <si>
    <t>n</t>
  </si>
  <si>
    <t>m</t>
  </si>
  <si>
    <t>Catchment mean elevation (m)</t>
  </si>
  <si>
    <t>Catchment total surface (km2)</t>
  </si>
  <si>
    <t>Catchment total glacier surface (km2)</t>
  </si>
  <si>
    <t>Catchment mean 10km relief (m)</t>
  </si>
  <si>
    <t>Catchment mean slope (°)</t>
  </si>
  <si>
    <t>Catchment-wide neutron scaling factor</t>
  </si>
  <si>
    <t>Catchment-wide muon scaling factor</t>
  </si>
  <si>
    <t>Catchment-wide denudation rate (mm/yr)</t>
  </si>
  <si>
    <t>Aboslute uncertainty (Mt/yr)</t>
  </si>
  <si>
    <t>Sediment flux (Mt/yr)</t>
  </si>
  <si>
    <t>Absolute uncertainty (mm/yr)</t>
  </si>
  <si>
    <t>Integration time (kyr)</t>
  </si>
  <si>
    <t>Siyom</t>
  </si>
  <si>
    <t xml:space="preserve">Parlung </t>
  </si>
  <si>
    <t>Yigong</t>
  </si>
  <si>
    <t>BRM 1417</t>
  </si>
  <si>
    <t>BRM 1420</t>
  </si>
  <si>
    <t>BRM 1418</t>
  </si>
  <si>
    <t>Siang trib.</t>
  </si>
  <si>
    <t>p</t>
  </si>
  <si>
    <t>q</t>
  </si>
  <si>
    <t>r</t>
  </si>
  <si>
    <t>Boleng</t>
  </si>
  <si>
    <t>This study</t>
  </si>
  <si>
    <t>Tsa-16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</si>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</sst>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E+00"/>
    <numFmt numFmtId="166" formatCode="0.00000"/>
    <numFmt numFmtId="167" formatCode="0.0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scheme val="minor"/>
    </font>
    <font>
      <i/>
      <sz val="12"/>
      <color indexed="8"/>
      <name val="Calibri"/>
    </font>
    <font>
      <sz val="10"/>
      <name val="Arial"/>
      <family val="2"/>
    </font>
    <font>
      <sz val="12"/>
      <name val="Calibri"/>
      <scheme val="minor"/>
    </font>
    <font>
      <i/>
      <sz val="12"/>
      <color theme="1"/>
      <name val="Calibri"/>
      <scheme val="minor"/>
    </font>
    <font>
      <b/>
      <sz val="12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8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/>
    </xf>
    <xf numFmtId="11" fontId="1" fillId="0" borderId="0" xfId="0" applyNumberFormat="1" applyFont="1" applyAlignment="1">
      <alignment horizontal="center" vertical="center" wrapText="1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1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/>
    </xf>
    <xf numFmtId="166" fontId="0" fillId="0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167" fontId="0" fillId="0" borderId="0" xfId="0" applyNumberFormat="1"/>
    <xf numFmtId="1" fontId="0" fillId="0" borderId="0" xfId="0" applyNumberFormat="1" applyFill="1" applyAlignment="1">
      <alignment horizontal="center"/>
    </xf>
    <xf numFmtId="11" fontId="1" fillId="0" borderId="1" xfId="0" applyNumberFormat="1" applyFont="1" applyBorder="1" applyAlignment="1">
      <alignment horizontal="center" vertical="center" wrapText="1"/>
    </xf>
    <xf numFmtId="11" fontId="1" fillId="0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2" fillId="3" borderId="2" xfId="0" applyFont="1" applyFill="1" applyBorder="1"/>
    <xf numFmtId="0" fontId="0" fillId="3" borderId="2" xfId="0" applyFont="1" applyFill="1" applyBorder="1" applyAlignment="1">
      <alignment horizontal="center"/>
    </xf>
    <xf numFmtId="2" fontId="0" fillId="3" borderId="2" xfId="0" applyNumberFormat="1" applyFont="1" applyFill="1" applyBorder="1" applyAlignment="1">
      <alignment horizontal="center"/>
    </xf>
    <xf numFmtId="1" fontId="0" fillId="3" borderId="2" xfId="0" applyNumberFormat="1" applyFill="1" applyBorder="1" applyAlignment="1">
      <alignment horizontal="center"/>
    </xf>
    <xf numFmtId="0" fontId="2" fillId="2" borderId="2" xfId="0" applyFont="1" applyFill="1" applyBorder="1"/>
    <xf numFmtId="0" fontId="0" fillId="2" borderId="2" xfId="0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0" fontId="2" fillId="4" borderId="2" xfId="0" applyFont="1" applyFill="1" applyBorder="1"/>
    <xf numFmtId="0" fontId="0" fillId="4" borderId="2" xfId="0" applyFont="1" applyFill="1" applyBorder="1" applyAlignment="1">
      <alignment horizontal="center"/>
    </xf>
    <xf numFmtId="2" fontId="0" fillId="4" borderId="2" xfId="0" applyNumberFormat="1" applyFont="1" applyFill="1" applyBorder="1" applyAlignment="1">
      <alignment horizontal="center"/>
    </xf>
    <xf numFmtId="1" fontId="0" fillId="4" borderId="2" xfId="0" applyNumberFormat="1" applyFill="1" applyBorder="1" applyAlignment="1">
      <alignment horizontal="center"/>
    </xf>
    <xf numFmtId="0" fontId="2" fillId="3" borderId="0" xfId="0" applyFont="1" applyFill="1"/>
    <xf numFmtId="0" fontId="0" fillId="3" borderId="0" xfId="0" applyFont="1" applyFill="1" applyAlignment="1">
      <alignment horizontal="center"/>
    </xf>
    <xf numFmtId="2" fontId="5" fillId="3" borderId="0" xfId="1" applyNumberFormat="1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2" fillId="3" borderId="1" xfId="0" applyFont="1" applyFill="1" applyBorder="1"/>
    <xf numFmtId="0" fontId="0" fillId="3" borderId="1" xfId="0" applyFont="1" applyFill="1" applyBorder="1" applyAlignment="1">
      <alignment horizontal="center"/>
    </xf>
    <xf numFmtId="2" fontId="5" fillId="3" borderId="1" xfId="1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3" borderId="0" xfId="0" applyNumberFormat="1" applyFont="1" applyFill="1" applyAlignment="1">
      <alignment horizontal="center"/>
    </xf>
    <xf numFmtId="0" fontId="2" fillId="4" borderId="0" xfId="0" applyFont="1" applyFill="1"/>
    <xf numFmtId="0" fontId="0" fillId="4" borderId="0" xfId="0" applyFont="1" applyFill="1" applyAlignment="1">
      <alignment horizontal="center"/>
    </xf>
    <xf numFmtId="2" fontId="0" fillId="4" borderId="0" xfId="0" applyNumberFormat="1" applyFont="1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6" fillId="3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3" borderId="0" xfId="0" applyFont="1" applyFill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2" fontId="6" fillId="4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0" fillId="0" borderId="0" xfId="0" applyBorder="1"/>
    <xf numFmtId="11" fontId="1" fillId="0" borderId="5" xfId="0" applyNumberFormat="1" applyFont="1" applyBorder="1" applyAlignment="1">
      <alignment horizontal="center" vertical="center" wrapText="1"/>
    </xf>
    <xf numFmtId="11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1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0" fillId="5" borderId="0" xfId="0" applyFont="1" applyFill="1" applyBorder="1"/>
    <xf numFmtId="0" fontId="11" fillId="5" borderId="0" xfId="0" applyFont="1" applyFill="1" applyBorder="1"/>
    <xf numFmtId="0" fontId="11" fillId="5" borderId="0" xfId="0" applyFont="1" applyFill="1"/>
    <xf numFmtId="1" fontId="10" fillId="5" borderId="0" xfId="0" applyNumberFormat="1" applyFont="1" applyFill="1" applyAlignment="1">
      <alignment horizontal="center"/>
    </xf>
    <xf numFmtId="164" fontId="10" fillId="5" borderId="0" xfId="0" applyNumberFormat="1" applyFont="1" applyFill="1" applyAlignment="1">
      <alignment horizontal="center"/>
    </xf>
    <xf numFmtId="1" fontId="11" fillId="5" borderId="3" xfId="0" applyNumberFormat="1" applyFont="1" applyFill="1" applyBorder="1" applyAlignment="1">
      <alignment horizontal="center"/>
    </xf>
    <xf numFmtId="2" fontId="10" fillId="5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ill="1"/>
    <xf numFmtId="1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" fontId="0" fillId="0" borderId="0" xfId="0" applyNumberFormat="1" applyFill="1"/>
    <xf numFmtId="17" fontId="0" fillId="0" borderId="0" xfId="0" applyNumberFormat="1" applyAlignment="1">
      <alignment horizontal="center"/>
    </xf>
    <xf numFmtId="0" fontId="0" fillId="0" borderId="0" xfId="0" applyFont="1" applyFill="1"/>
    <xf numFmtId="14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1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right"/>
    </xf>
    <xf numFmtId="0" fontId="0" fillId="0" borderId="0" xfId="0" applyFont="1"/>
    <xf numFmtId="1" fontId="0" fillId="0" borderId="4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3" xfId="0" applyNumberFormat="1" applyFont="1" applyFill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  <xf numFmtId="0" fontId="11" fillId="5" borderId="0" xfId="0" applyFont="1" applyFill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/>
    </xf>
    <xf numFmtId="1" fontId="2" fillId="0" borderId="0" xfId="0" applyNumberFormat="1" applyFont="1" applyFill="1"/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_Sheet1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7"/>
  <sheetViews>
    <sheetView tabSelected="1" workbookViewId="0">
      <pane xSplit="5" ySplit="2" topLeftCell="AC3" activePane="bottomRight" state="frozenSplit"/>
      <selection activeCell="AB1" sqref="AB1"/>
      <selection pane="topRight" activeCell="AJ1" sqref="AJ1"/>
      <selection pane="bottomLeft" activeCell="AB3" sqref="AB3"/>
      <selection pane="bottomRight" activeCell="AI9" sqref="AI9"/>
    </sheetView>
  </sheetViews>
  <sheetFormatPr baseColWidth="10" defaultRowHeight="16" x14ac:dyDescent="0.2"/>
  <cols>
    <col min="1" max="1" width="15.6640625" customWidth="1"/>
    <col min="3" max="3" width="23.1640625" customWidth="1"/>
    <col min="6" max="6" width="13.5" customWidth="1"/>
    <col min="16" max="16" width="13.33203125" customWidth="1"/>
    <col min="17" max="17" width="13.83203125" customWidth="1"/>
    <col min="19" max="19" width="16.1640625" customWidth="1"/>
    <col min="22" max="24" width="13.33203125" customWidth="1"/>
    <col min="25" max="25" width="16.5" customWidth="1"/>
    <col min="26" max="26" width="13.33203125" customWidth="1"/>
    <col min="27" max="33" width="14.83203125" customWidth="1"/>
    <col min="38" max="38" width="13.83203125" bestFit="1" customWidth="1"/>
  </cols>
  <sheetData>
    <row r="1" spans="1:39" s="2" customFormat="1" ht="32" customHeight="1" thickBot="1" x14ac:dyDescent="0.25">
      <c r="A1" s="72" t="s">
        <v>0</v>
      </c>
      <c r="B1" s="72" t="s">
        <v>10</v>
      </c>
      <c r="C1" s="72" t="s">
        <v>1</v>
      </c>
      <c r="D1" s="72" t="s">
        <v>2</v>
      </c>
      <c r="E1" s="72" t="s">
        <v>141</v>
      </c>
      <c r="F1" s="72" t="s">
        <v>3</v>
      </c>
      <c r="G1" s="72" t="s">
        <v>11</v>
      </c>
      <c r="H1" s="72" t="s">
        <v>12</v>
      </c>
      <c r="I1" s="72" t="s">
        <v>13</v>
      </c>
      <c r="J1" s="72" t="s">
        <v>54</v>
      </c>
      <c r="K1" s="72" t="s">
        <v>14</v>
      </c>
      <c r="L1" s="72" t="s">
        <v>145</v>
      </c>
      <c r="M1" s="72" t="s">
        <v>146</v>
      </c>
      <c r="N1" s="72" t="s">
        <v>147</v>
      </c>
      <c r="O1" s="72" t="s">
        <v>148</v>
      </c>
      <c r="P1" s="72" t="s">
        <v>23</v>
      </c>
      <c r="Q1" s="72" t="s">
        <v>22</v>
      </c>
      <c r="R1" s="72" t="s">
        <v>149</v>
      </c>
      <c r="S1" s="72" t="s">
        <v>138</v>
      </c>
      <c r="T1" s="73" t="s">
        <v>150</v>
      </c>
      <c r="U1" s="73" t="s">
        <v>149</v>
      </c>
      <c r="V1" s="74" t="s">
        <v>170</v>
      </c>
      <c r="W1" s="75" t="s">
        <v>171</v>
      </c>
      <c r="X1" s="76" t="s">
        <v>172</v>
      </c>
      <c r="Y1" s="75" t="s">
        <v>173</v>
      </c>
      <c r="Z1" s="77" t="s">
        <v>174</v>
      </c>
      <c r="AA1" s="78" t="s">
        <v>175</v>
      </c>
      <c r="AB1" s="78" t="s">
        <v>176</v>
      </c>
      <c r="AC1" s="79" t="s">
        <v>177</v>
      </c>
      <c r="AD1" s="79" t="s">
        <v>180</v>
      </c>
      <c r="AE1" s="78" t="s">
        <v>181</v>
      </c>
      <c r="AF1" s="78" t="s">
        <v>179</v>
      </c>
      <c r="AG1" s="80" t="s">
        <v>178</v>
      </c>
    </row>
    <row r="2" spans="1:39" ht="17" thickTop="1" x14ac:dyDescent="0.2">
      <c r="A2" s="81" t="s">
        <v>193</v>
      </c>
      <c r="B2" s="82"/>
      <c r="C2" s="82"/>
      <c r="D2" s="82"/>
      <c r="E2" s="82"/>
      <c r="F2" s="82"/>
      <c r="G2" s="82"/>
      <c r="H2" s="82"/>
      <c r="I2" s="82"/>
      <c r="J2" s="83"/>
      <c r="K2" s="83"/>
      <c r="L2" s="83"/>
      <c r="M2" s="83"/>
      <c r="N2" s="83"/>
      <c r="O2" s="83"/>
      <c r="P2" s="83"/>
      <c r="Q2" s="83"/>
      <c r="R2" s="83"/>
      <c r="S2" s="82"/>
      <c r="T2" s="84"/>
      <c r="U2" s="85"/>
      <c r="V2" s="82"/>
      <c r="W2" s="82"/>
      <c r="X2" s="82"/>
      <c r="Y2" s="82"/>
      <c r="Z2" s="86"/>
      <c r="AA2" s="82"/>
      <c r="AB2" s="82"/>
      <c r="AC2" s="87"/>
      <c r="AD2" s="87"/>
      <c r="AE2" s="82"/>
      <c r="AF2" s="82"/>
      <c r="AG2" s="86"/>
      <c r="AH2" s="71"/>
      <c r="AI2" s="71"/>
      <c r="AJ2" s="71"/>
    </row>
    <row r="3" spans="1:39" x14ac:dyDescent="0.2">
      <c r="A3" s="3" t="s">
        <v>55</v>
      </c>
      <c r="B3" s="4" t="s">
        <v>7</v>
      </c>
      <c r="C3" s="4" t="s">
        <v>4</v>
      </c>
      <c r="D3" s="4" t="s">
        <v>8</v>
      </c>
      <c r="E3" s="4">
        <v>1</v>
      </c>
      <c r="F3" s="9">
        <v>39025</v>
      </c>
      <c r="G3" s="8">
        <v>29.357631999999999</v>
      </c>
      <c r="H3" s="8">
        <v>88.498337000000006</v>
      </c>
      <c r="I3" s="4" t="s">
        <v>9</v>
      </c>
      <c r="J3" s="4" t="s">
        <v>8</v>
      </c>
      <c r="K3" s="5">
        <v>35.801299999999998</v>
      </c>
      <c r="L3" s="13">
        <v>300</v>
      </c>
      <c r="M3" s="11" t="s">
        <v>8</v>
      </c>
      <c r="N3" s="13">
        <v>300</v>
      </c>
      <c r="O3" s="11">
        <v>2</v>
      </c>
      <c r="P3" s="6">
        <v>7.9899999999999993E-15</v>
      </c>
      <c r="Q3" s="7">
        <v>2.2122981837500001E-12</v>
      </c>
      <c r="R3" s="12">
        <v>2.1828754077780999</v>
      </c>
      <c r="S3" t="s">
        <v>140</v>
      </c>
      <c r="T3" s="18">
        <v>1240400</v>
      </c>
      <c r="U3" s="19">
        <v>2.9605649876134126</v>
      </c>
      <c r="V3" s="22">
        <v>5100</v>
      </c>
      <c r="W3" s="23">
        <v>79700</v>
      </c>
      <c r="X3" s="24">
        <v>1900</v>
      </c>
      <c r="Y3" s="24">
        <v>1000</v>
      </c>
      <c r="Z3" s="25">
        <v>13.788262973797071</v>
      </c>
      <c r="AA3" s="26">
        <v>19.594544842088229</v>
      </c>
      <c r="AB3" s="26">
        <v>5.9367461854328401</v>
      </c>
      <c r="AC3" s="70">
        <v>4.0748961021357999E-2</v>
      </c>
      <c r="AD3" s="70">
        <v>9.0249113275872594E-3</v>
      </c>
      <c r="AE3" s="26">
        <v>16.143999999999998</v>
      </c>
      <c r="AF3" s="15">
        <v>10</v>
      </c>
      <c r="AG3" s="25">
        <v>1.9420706685835001</v>
      </c>
      <c r="AI3" s="89" t="s">
        <v>195</v>
      </c>
      <c r="AJ3" s="3"/>
      <c r="AK3" s="90"/>
      <c r="AL3" s="91"/>
      <c r="AM3" s="89"/>
    </row>
    <row r="4" spans="1:39" x14ac:dyDescent="0.2">
      <c r="A4" s="3" t="s">
        <v>56</v>
      </c>
      <c r="B4" s="4" t="s">
        <v>7</v>
      </c>
      <c r="C4" s="4" t="s">
        <v>4</v>
      </c>
      <c r="D4" s="4" t="s">
        <v>8</v>
      </c>
      <c r="E4" s="4">
        <v>2</v>
      </c>
      <c r="F4" s="9">
        <v>39030</v>
      </c>
      <c r="G4" s="8">
        <v>29.322882</v>
      </c>
      <c r="H4" s="8">
        <v>94.356961999999996</v>
      </c>
      <c r="I4" s="4" t="s">
        <v>9</v>
      </c>
      <c r="J4" s="4" t="s">
        <v>8</v>
      </c>
      <c r="K4" s="5">
        <v>25.040999999999997</v>
      </c>
      <c r="L4" s="13">
        <v>303</v>
      </c>
      <c r="M4" s="11" t="s">
        <v>8</v>
      </c>
      <c r="N4" s="13">
        <v>303</v>
      </c>
      <c r="O4" s="11">
        <v>2</v>
      </c>
      <c r="P4" s="6">
        <v>7.9899999999999993E-15</v>
      </c>
      <c r="Q4" s="7">
        <v>1.34352518375E-12</v>
      </c>
      <c r="R4" s="12">
        <v>2.0985246563012798</v>
      </c>
      <c r="S4" t="s">
        <v>140</v>
      </c>
      <c r="T4" s="18">
        <v>1087800</v>
      </c>
      <c r="U4" s="19">
        <v>2.8989318262257231</v>
      </c>
      <c r="V4" s="22">
        <v>4900</v>
      </c>
      <c r="W4" s="23">
        <v>185400</v>
      </c>
      <c r="X4" s="24">
        <v>3500</v>
      </c>
      <c r="Y4" s="24">
        <v>1100</v>
      </c>
      <c r="Z4" s="25">
        <v>16.397225444991676</v>
      </c>
      <c r="AA4" s="26">
        <v>18.266019850980697</v>
      </c>
      <c r="AB4" s="26">
        <v>5.6559163430670241</v>
      </c>
      <c r="AC4" s="70">
        <v>4.3394023771064202E-2</v>
      </c>
      <c r="AD4" s="70">
        <v>1.0305001951409E-2</v>
      </c>
      <c r="AE4" s="26">
        <v>18.346</v>
      </c>
      <c r="AF4" s="15">
        <v>20</v>
      </c>
      <c r="AG4" s="25">
        <v>5.1584778768363</v>
      </c>
      <c r="AI4" s="89"/>
      <c r="AJ4" s="3"/>
      <c r="AK4" s="90"/>
      <c r="AL4" s="91"/>
      <c r="AM4" s="89"/>
    </row>
    <row r="5" spans="1:39" x14ac:dyDescent="0.2">
      <c r="A5" s="3" t="s">
        <v>194</v>
      </c>
      <c r="B5" s="4" t="s">
        <v>7</v>
      </c>
      <c r="C5" s="4" t="s">
        <v>4</v>
      </c>
      <c r="D5" s="4" t="s">
        <v>8</v>
      </c>
      <c r="E5" s="4">
        <v>3</v>
      </c>
      <c r="F5" s="9">
        <v>39030</v>
      </c>
      <c r="G5" s="8">
        <v>29.521775521085299</v>
      </c>
      <c r="H5" s="8">
        <v>94.884165238571796</v>
      </c>
      <c r="I5" s="4" t="s">
        <v>9</v>
      </c>
      <c r="J5" s="4" t="s">
        <v>8</v>
      </c>
      <c r="K5" s="5">
        <v>9.8629999999999995</v>
      </c>
      <c r="L5" s="13">
        <v>100.86</v>
      </c>
      <c r="M5" s="11" t="s">
        <v>8</v>
      </c>
      <c r="N5" s="13">
        <v>100.86</v>
      </c>
      <c r="O5" s="11">
        <v>2</v>
      </c>
      <c r="P5" s="6">
        <v>2.191819E-15</v>
      </c>
      <c r="Q5" s="7">
        <v>4.3975768100000002E-13</v>
      </c>
      <c r="R5" s="12">
        <v>4.5</v>
      </c>
      <c r="S5" t="s">
        <v>140</v>
      </c>
      <c r="T5" s="18">
        <v>909000</v>
      </c>
      <c r="U5" s="19">
        <v>4.5</v>
      </c>
      <c r="V5" s="22">
        <v>4900</v>
      </c>
      <c r="W5" s="23">
        <v>204900</v>
      </c>
      <c r="X5" s="24">
        <v>3500</v>
      </c>
      <c r="Y5" s="24">
        <v>1100</v>
      </c>
      <c r="Z5" s="25">
        <v>16.513843781255041</v>
      </c>
      <c r="AA5" s="26">
        <v>18.153926048086472</v>
      </c>
      <c r="AB5" s="26">
        <v>5.6313901360470213</v>
      </c>
      <c r="AC5" s="70">
        <v>5.1617516446427501E-2</v>
      </c>
      <c r="AD5" s="70">
        <v>1.35623468124324E-2</v>
      </c>
      <c r="AE5" s="26">
        <v>11.5</v>
      </c>
      <c r="AF5" s="15">
        <v>30</v>
      </c>
      <c r="AG5" s="25">
        <v>7.5030971270419702</v>
      </c>
      <c r="AI5" s="89"/>
      <c r="AJ5" s="3"/>
      <c r="AK5" s="90"/>
      <c r="AL5" s="91"/>
      <c r="AM5" s="89"/>
    </row>
    <row r="6" spans="1:39" x14ac:dyDescent="0.2">
      <c r="A6" s="3" t="s">
        <v>57</v>
      </c>
      <c r="B6" s="4" t="s">
        <v>7</v>
      </c>
      <c r="C6" s="4" t="s">
        <v>5</v>
      </c>
      <c r="D6" s="4" t="s">
        <v>8</v>
      </c>
      <c r="E6" s="4" t="s">
        <v>15</v>
      </c>
      <c r="F6" s="9">
        <v>39031</v>
      </c>
      <c r="G6" s="8">
        <v>29.707606999999999</v>
      </c>
      <c r="H6" s="8">
        <v>94.333574999999996</v>
      </c>
      <c r="I6" s="4" t="s">
        <v>9</v>
      </c>
      <c r="J6" s="4" t="s">
        <v>8</v>
      </c>
      <c r="K6" s="5">
        <v>26.309099999999997</v>
      </c>
      <c r="L6" s="13">
        <v>301</v>
      </c>
      <c r="M6" s="11" t="s">
        <v>8</v>
      </c>
      <c r="N6" s="13">
        <v>301</v>
      </c>
      <c r="O6" s="11">
        <v>2</v>
      </c>
      <c r="P6" s="6">
        <v>7.9899999999999993E-15</v>
      </c>
      <c r="Q6" s="7">
        <v>2.4852378375000002E-13</v>
      </c>
      <c r="R6" s="12">
        <v>3.5922649658239099</v>
      </c>
      <c r="S6" t="s">
        <v>140</v>
      </c>
      <c r="T6" s="18">
        <v>190300</v>
      </c>
      <c r="U6" s="19">
        <v>4.1114921360359986</v>
      </c>
      <c r="V6" s="22">
        <v>4700</v>
      </c>
      <c r="W6" s="24">
        <v>16200</v>
      </c>
      <c r="X6" s="24">
        <v>1200</v>
      </c>
      <c r="Y6" s="24">
        <v>1700</v>
      </c>
      <c r="Z6" s="25">
        <v>26.70685888437767</v>
      </c>
      <c r="AA6" s="26">
        <v>17.033674575527719</v>
      </c>
      <c r="AB6" s="26">
        <v>5.3945733915190939</v>
      </c>
      <c r="AC6" s="19">
        <v>0.23179843125664301</v>
      </c>
      <c r="AD6" s="19">
        <v>5.9278940778226701E-2</v>
      </c>
      <c r="AE6" s="26">
        <v>2.5680000000000001</v>
      </c>
      <c r="AF6" s="15">
        <v>10.138863383165599</v>
      </c>
      <c r="AG6" s="25">
        <v>2.5928608696396398</v>
      </c>
      <c r="AI6" s="89"/>
      <c r="AJ6" s="3"/>
      <c r="AK6" s="90"/>
      <c r="AL6" s="91"/>
      <c r="AM6" s="89"/>
    </row>
    <row r="7" spans="1:39" x14ac:dyDescent="0.2">
      <c r="A7" s="3" t="s">
        <v>58</v>
      </c>
      <c r="B7" s="4" t="s">
        <v>7</v>
      </c>
      <c r="C7" s="4" t="s">
        <v>20</v>
      </c>
      <c r="D7" s="4" t="s">
        <v>8</v>
      </c>
      <c r="E7" s="4" t="s">
        <v>19</v>
      </c>
      <c r="F7" s="9">
        <v>39025</v>
      </c>
      <c r="G7" s="8">
        <v>29.449045000000002</v>
      </c>
      <c r="H7" s="8">
        <v>90.929241000000005</v>
      </c>
      <c r="I7" s="4" t="s">
        <v>9</v>
      </c>
      <c r="J7" s="4" t="s">
        <v>8</v>
      </c>
      <c r="K7" s="5">
        <v>25.143900000000002</v>
      </c>
      <c r="L7" s="13">
        <v>301</v>
      </c>
      <c r="M7" s="11" t="s">
        <v>8</v>
      </c>
      <c r="N7" s="13">
        <v>301</v>
      </c>
      <c r="O7" s="11">
        <v>2</v>
      </c>
      <c r="P7" s="6">
        <v>7.9899999999999993E-15</v>
      </c>
      <c r="Q7" s="7">
        <v>7.1236408375000006E-13</v>
      </c>
      <c r="R7" s="12">
        <v>1.97320086931119</v>
      </c>
      <c r="S7" t="s">
        <v>140</v>
      </c>
      <c r="T7" s="18">
        <v>570600</v>
      </c>
      <c r="U7" s="19">
        <v>2.8095411850781677</v>
      </c>
      <c r="V7" s="22">
        <v>4900</v>
      </c>
      <c r="W7" s="24">
        <v>32300</v>
      </c>
      <c r="X7" s="24">
        <v>700</v>
      </c>
      <c r="Y7" s="24">
        <v>1200</v>
      </c>
      <c r="Z7" s="25">
        <v>18.938224215083348</v>
      </c>
      <c r="AA7" s="26">
        <v>18.45130855600884</v>
      </c>
      <c r="AB7" s="26">
        <v>5.695098793154111</v>
      </c>
      <c r="AC7" s="70">
        <v>8.3540447227382297E-2</v>
      </c>
      <c r="AD7" s="19">
        <v>1.9651546472629799E-2</v>
      </c>
      <c r="AE7" s="26">
        <v>10.114000000000001</v>
      </c>
      <c r="AF7" s="15">
        <v>10</v>
      </c>
      <c r="AG7" s="25">
        <v>1.71381136787804</v>
      </c>
      <c r="AI7" s="89"/>
      <c r="AJ7" s="3"/>
      <c r="AK7" s="90"/>
      <c r="AL7" s="91"/>
      <c r="AM7" s="89"/>
    </row>
    <row r="8" spans="1:39" x14ac:dyDescent="0.2">
      <c r="A8" s="3" t="s">
        <v>59</v>
      </c>
      <c r="B8" s="4" t="s">
        <v>7</v>
      </c>
      <c r="C8" s="4" t="s">
        <v>6</v>
      </c>
      <c r="D8" s="4" t="s">
        <v>8</v>
      </c>
      <c r="E8" s="4" t="s">
        <v>16</v>
      </c>
      <c r="F8" s="9">
        <v>39029</v>
      </c>
      <c r="G8" s="8">
        <v>29.994152</v>
      </c>
      <c r="H8" s="8">
        <v>94.929974999999999</v>
      </c>
      <c r="I8" s="4" t="s">
        <v>9</v>
      </c>
      <c r="J8" s="4" t="s">
        <v>8</v>
      </c>
      <c r="K8" s="5">
        <v>22.273999999999997</v>
      </c>
      <c r="L8" s="13">
        <v>303</v>
      </c>
      <c r="M8" s="11" t="s">
        <v>8</v>
      </c>
      <c r="N8" s="13">
        <v>303</v>
      </c>
      <c r="O8" s="11">
        <v>2</v>
      </c>
      <c r="P8" s="6">
        <v>7.9899999999999993E-15</v>
      </c>
      <c r="Q8" s="7">
        <v>3.6912193750000002E-14</v>
      </c>
      <c r="R8" s="12">
        <v>15.638233929254101</v>
      </c>
      <c r="S8" t="s">
        <v>140</v>
      </c>
      <c r="T8" s="18">
        <v>33600</v>
      </c>
      <c r="U8" s="19">
        <v>15.765606884166372</v>
      </c>
      <c r="V8" s="22">
        <v>4300</v>
      </c>
      <c r="W8" s="24">
        <v>2700</v>
      </c>
      <c r="X8" s="24">
        <v>200</v>
      </c>
      <c r="Y8" s="24">
        <v>2000</v>
      </c>
      <c r="Z8" s="25">
        <v>26.662762910673539</v>
      </c>
      <c r="AA8" s="26">
        <v>13.171418226429003</v>
      </c>
      <c r="AB8" s="26">
        <v>4.5632756309292377</v>
      </c>
      <c r="AC8" s="19">
        <v>1.02300124642857</v>
      </c>
      <c r="AD8" s="19">
        <v>0.39566587185108898</v>
      </c>
      <c r="AE8" s="26">
        <v>0.55600000000000005</v>
      </c>
      <c r="AF8" s="15">
        <v>10</v>
      </c>
      <c r="AG8" s="25">
        <v>2.8844042057944401</v>
      </c>
      <c r="AJ8" s="92"/>
      <c r="AK8" s="90"/>
      <c r="AL8" s="91"/>
      <c r="AM8" s="89"/>
    </row>
    <row r="9" spans="1:39" x14ac:dyDescent="0.2">
      <c r="A9" s="3" t="s">
        <v>60</v>
      </c>
      <c r="B9" s="4" t="s">
        <v>7</v>
      </c>
      <c r="C9" s="21" t="s">
        <v>184</v>
      </c>
      <c r="D9" s="4" t="s">
        <v>8</v>
      </c>
      <c r="E9" s="4" t="s">
        <v>18</v>
      </c>
      <c r="F9" s="9">
        <v>39029</v>
      </c>
      <c r="G9" s="8">
        <v>30.124347</v>
      </c>
      <c r="H9" s="8">
        <v>95.052391999999998</v>
      </c>
      <c r="I9" s="4" t="s">
        <v>9</v>
      </c>
      <c r="J9" s="4" t="s">
        <v>8</v>
      </c>
      <c r="K9" s="5">
        <v>30.102799999999998</v>
      </c>
      <c r="L9" s="13">
        <v>304</v>
      </c>
      <c r="M9" s="11" t="s">
        <v>8</v>
      </c>
      <c r="N9" s="13">
        <v>304</v>
      </c>
      <c r="O9" s="11">
        <v>2</v>
      </c>
      <c r="P9" s="6">
        <v>7.9899999999999993E-15</v>
      </c>
      <c r="Q9" s="7">
        <v>2.8246033750000002E-14</v>
      </c>
      <c r="R9" s="12">
        <v>16.800384364476798</v>
      </c>
      <c r="S9" t="s">
        <v>140</v>
      </c>
      <c r="T9" s="18">
        <v>19100</v>
      </c>
      <c r="U9" s="19">
        <v>16.91901045552477</v>
      </c>
      <c r="V9" s="22">
        <v>4800</v>
      </c>
      <c r="W9" s="24">
        <v>13400</v>
      </c>
      <c r="X9" s="24">
        <v>3300</v>
      </c>
      <c r="Y9" s="24">
        <v>2100</v>
      </c>
      <c r="Z9" s="25">
        <v>27.655308566643562</v>
      </c>
      <c r="AA9" s="26">
        <v>16.953788269444992</v>
      </c>
      <c r="AB9" s="26">
        <v>5.3348687979218203</v>
      </c>
      <c r="AC9" s="19">
        <v>2.29813375751508</v>
      </c>
      <c r="AD9" s="19">
        <v>0.69508052239217</v>
      </c>
      <c r="AE9" s="26">
        <v>0.25600000000000001</v>
      </c>
      <c r="AF9" s="15">
        <v>80</v>
      </c>
      <c r="AG9" s="25">
        <v>25</v>
      </c>
      <c r="AI9" s="89"/>
      <c r="AJ9" s="3"/>
      <c r="AK9" s="90"/>
      <c r="AL9" s="91"/>
      <c r="AM9" s="89"/>
    </row>
    <row r="10" spans="1:39" x14ac:dyDescent="0.2">
      <c r="A10" s="3" t="s">
        <v>61</v>
      </c>
      <c r="B10" s="4" t="s">
        <v>7</v>
      </c>
      <c r="C10" s="21" t="s">
        <v>183</v>
      </c>
      <c r="D10" s="4" t="s">
        <v>8</v>
      </c>
      <c r="E10" s="4" t="s">
        <v>17</v>
      </c>
      <c r="F10" s="9">
        <v>39028</v>
      </c>
      <c r="G10" s="8">
        <v>30.039708000000001</v>
      </c>
      <c r="H10" s="8">
        <v>95.243268</v>
      </c>
      <c r="I10" s="4" t="s">
        <v>9</v>
      </c>
      <c r="J10" s="4" t="s">
        <v>8</v>
      </c>
      <c r="K10" s="5">
        <v>27.137899999999998</v>
      </c>
      <c r="L10" s="107">
        <v>304</v>
      </c>
      <c r="M10" s="96" t="s">
        <v>8</v>
      </c>
      <c r="N10" s="107">
        <v>304</v>
      </c>
      <c r="O10" s="96">
        <v>2</v>
      </c>
      <c r="P10" s="6">
        <v>7.9899999999999993E-15</v>
      </c>
      <c r="Q10" s="7">
        <v>3.1263203750000003E-14</v>
      </c>
      <c r="R10" s="12">
        <v>9.8417473861815594</v>
      </c>
      <c r="S10" t="s">
        <v>139</v>
      </c>
      <c r="T10" s="18">
        <v>23400</v>
      </c>
      <c r="U10" s="19">
        <v>10.042907527873169</v>
      </c>
      <c r="V10" s="22">
        <v>4400</v>
      </c>
      <c r="W10" s="24">
        <v>9700</v>
      </c>
      <c r="X10" s="24">
        <v>2300</v>
      </c>
      <c r="Y10" s="24">
        <v>2200</v>
      </c>
      <c r="Z10" s="25">
        <v>27.389840428410206</v>
      </c>
      <c r="AA10" s="26">
        <v>13.583676230138083</v>
      </c>
      <c r="AB10" s="26">
        <v>4.6278183660769576</v>
      </c>
      <c r="AC10" s="19">
        <v>1.5106540134237501</v>
      </c>
      <c r="AD10" s="19">
        <v>0.507448915163767</v>
      </c>
      <c r="AE10" s="26">
        <v>0.29499999999999998</v>
      </c>
      <c r="AF10" s="15">
        <v>39.564028611568098</v>
      </c>
      <c r="AG10" s="25">
        <v>15</v>
      </c>
      <c r="AI10" s="89"/>
      <c r="AJ10" s="3"/>
      <c r="AK10" s="90"/>
      <c r="AL10" s="91"/>
      <c r="AM10" s="89"/>
    </row>
    <row r="11" spans="1:39" x14ac:dyDescent="0.2">
      <c r="A11" s="3" t="s">
        <v>24</v>
      </c>
      <c r="B11" s="4" t="s">
        <v>124</v>
      </c>
      <c r="C11" s="4" t="s">
        <v>100</v>
      </c>
      <c r="D11" s="4" t="s">
        <v>101</v>
      </c>
      <c r="E11" s="4">
        <v>5</v>
      </c>
      <c r="F11" s="9">
        <v>41731</v>
      </c>
      <c r="G11" s="8">
        <v>28.996770000000001</v>
      </c>
      <c r="H11" s="8">
        <v>94.902479999999997</v>
      </c>
      <c r="I11" s="4" t="s">
        <v>128</v>
      </c>
      <c r="J11" s="4" t="s">
        <v>62</v>
      </c>
      <c r="K11" s="108">
        <v>34.604590000000002</v>
      </c>
      <c r="L11" s="107">
        <v>258</v>
      </c>
      <c r="M11" s="96" t="s">
        <v>8</v>
      </c>
      <c r="N11" s="107">
        <v>258</v>
      </c>
      <c r="O11" s="96">
        <v>2</v>
      </c>
      <c r="P11" s="6">
        <v>3.7499999999999998E-15</v>
      </c>
      <c r="Q11" s="10">
        <v>2.4697106153621712E-13</v>
      </c>
      <c r="R11" s="11">
        <v>3.5541969037068339</v>
      </c>
      <c r="S11" t="s">
        <v>139</v>
      </c>
      <c r="T11" s="18">
        <v>123200</v>
      </c>
      <c r="U11" s="19">
        <v>4.0782736090555822</v>
      </c>
      <c r="V11" s="22">
        <v>4800</v>
      </c>
      <c r="W11" s="23">
        <v>241600</v>
      </c>
      <c r="X11" s="24">
        <v>11400</v>
      </c>
      <c r="Y11" s="24">
        <v>1300</v>
      </c>
      <c r="Z11" s="25">
        <v>18.845301024123401</v>
      </c>
      <c r="AA11" s="26">
        <v>17.442815360222212</v>
      </c>
      <c r="AB11" s="26">
        <v>5.4682191020776001</v>
      </c>
      <c r="AC11" s="19">
        <v>0.36622554471288099</v>
      </c>
      <c r="AD11" s="19">
        <v>9.1450942096020393E-2</v>
      </c>
      <c r="AE11" s="26">
        <v>1.6140000000000001</v>
      </c>
      <c r="AF11" s="15">
        <v>240</v>
      </c>
      <c r="AG11" s="25">
        <v>59.655278548075998</v>
      </c>
      <c r="AI11" s="89"/>
      <c r="AJ11" s="3"/>
      <c r="AK11" s="90"/>
      <c r="AL11" s="91"/>
      <c r="AM11" s="89"/>
    </row>
    <row r="12" spans="1:39" x14ac:dyDescent="0.2">
      <c r="A12" s="3" t="s">
        <v>24</v>
      </c>
      <c r="B12" s="4" t="s">
        <v>7</v>
      </c>
      <c r="C12" s="4" t="s">
        <v>100</v>
      </c>
      <c r="D12" s="4" t="s">
        <v>101</v>
      </c>
      <c r="E12" s="4">
        <v>5</v>
      </c>
      <c r="F12" s="9">
        <v>41731</v>
      </c>
      <c r="G12" s="8">
        <v>28.996770000000001</v>
      </c>
      <c r="H12" s="8">
        <v>94.902479999999997</v>
      </c>
      <c r="I12" s="4" t="s">
        <v>128</v>
      </c>
      <c r="J12" s="4" t="s">
        <v>63</v>
      </c>
      <c r="K12" s="5">
        <v>41.136899999999997</v>
      </c>
      <c r="L12" s="107">
        <v>257.29999999999995</v>
      </c>
      <c r="M12" s="96">
        <v>1.8687124667656294</v>
      </c>
      <c r="N12" s="107">
        <v>259.16871246676561</v>
      </c>
      <c r="O12" s="96">
        <v>0.72104091924493507</v>
      </c>
      <c r="P12" s="6">
        <v>3.7499999999999998E-15</v>
      </c>
      <c r="Q12" s="10">
        <v>2.3658322571986956E-13</v>
      </c>
      <c r="R12" s="11">
        <v>3.9237451070919658</v>
      </c>
      <c r="S12" t="s">
        <v>139</v>
      </c>
      <c r="T12" s="18">
        <v>99700</v>
      </c>
      <c r="U12" s="19">
        <v>3.9894455344889375</v>
      </c>
      <c r="V12" s="22">
        <v>4800</v>
      </c>
      <c r="W12" s="23">
        <v>241600</v>
      </c>
      <c r="X12" s="24">
        <v>11400</v>
      </c>
      <c r="Y12" s="24">
        <v>1300</v>
      </c>
      <c r="Z12" s="25">
        <v>18.845301024123401</v>
      </c>
      <c r="AA12" s="26">
        <v>17.442815360222212</v>
      </c>
      <c r="AB12" s="26">
        <v>5.4682191020776001</v>
      </c>
      <c r="AC12" s="19">
        <v>0.452448103520245</v>
      </c>
      <c r="AD12" s="19">
        <v>0.113486870950934</v>
      </c>
      <c r="AE12" s="26">
        <v>1.3069999999999999</v>
      </c>
      <c r="AF12" s="15">
        <v>300</v>
      </c>
      <c r="AG12" s="25">
        <v>75</v>
      </c>
      <c r="AI12" s="92"/>
      <c r="AJ12" s="110"/>
      <c r="AK12" s="90"/>
      <c r="AL12" s="91"/>
      <c r="AM12" s="89"/>
    </row>
    <row r="13" spans="1:39" x14ac:dyDescent="0.2">
      <c r="A13" s="3" t="s">
        <v>25</v>
      </c>
      <c r="B13" s="4" t="s">
        <v>7</v>
      </c>
      <c r="C13" s="4" t="s">
        <v>100</v>
      </c>
      <c r="D13" s="4" t="s">
        <v>102</v>
      </c>
      <c r="E13" s="4">
        <v>6</v>
      </c>
      <c r="F13" s="9">
        <v>41733</v>
      </c>
      <c r="G13" s="8">
        <v>28.35793</v>
      </c>
      <c r="H13" s="8">
        <v>95.063130000000001</v>
      </c>
      <c r="I13" s="4" t="s">
        <v>128</v>
      </c>
      <c r="J13" s="4" t="s">
        <v>64</v>
      </c>
      <c r="K13" s="5">
        <v>33.844709999999999</v>
      </c>
      <c r="L13" s="107">
        <v>258.10000000000002</v>
      </c>
      <c r="M13" s="96" t="s">
        <v>8</v>
      </c>
      <c r="N13" s="107">
        <v>258.10000000000002</v>
      </c>
      <c r="O13" s="96">
        <v>2</v>
      </c>
      <c r="P13" s="6">
        <v>3.7499999999999998E-15</v>
      </c>
      <c r="Q13" s="10">
        <v>9.4651077562491407E-14</v>
      </c>
      <c r="R13" s="11">
        <v>5.2315070243823882</v>
      </c>
      <c r="S13" t="s">
        <v>139</v>
      </c>
      <c r="T13" s="18">
        <v>48300</v>
      </c>
      <c r="U13" s="19">
        <v>5.6007736738920517</v>
      </c>
      <c r="V13" s="22">
        <v>4700</v>
      </c>
      <c r="W13" s="23">
        <v>246600.00000000003</v>
      </c>
      <c r="X13" s="24">
        <v>11400</v>
      </c>
      <c r="Y13" s="24">
        <v>1400</v>
      </c>
      <c r="Z13" s="25">
        <v>19.035767458825134</v>
      </c>
      <c r="AA13" s="26">
        <v>17.166311956721177</v>
      </c>
      <c r="AB13" s="26">
        <v>5.3992416798670426</v>
      </c>
      <c r="AC13" s="19">
        <v>0.91966032076681203</v>
      </c>
      <c r="AD13" s="19">
        <v>0.23534625330810199</v>
      </c>
      <c r="AE13" s="26">
        <v>0.64300000000000002</v>
      </c>
      <c r="AF13" s="15">
        <v>610</v>
      </c>
      <c r="AG13" s="25">
        <v>160</v>
      </c>
      <c r="AI13" s="89"/>
      <c r="AJ13" s="3"/>
      <c r="AK13" s="90"/>
      <c r="AL13" s="91"/>
      <c r="AM13" s="89"/>
    </row>
    <row r="14" spans="1:39" x14ac:dyDescent="0.2">
      <c r="A14" s="3" t="s">
        <v>25</v>
      </c>
      <c r="B14" s="4" t="s">
        <v>125</v>
      </c>
      <c r="C14" s="4" t="s">
        <v>100</v>
      </c>
      <c r="D14" s="4" t="s">
        <v>102</v>
      </c>
      <c r="E14" s="4">
        <v>6</v>
      </c>
      <c r="F14" s="9">
        <v>41733</v>
      </c>
      <c r="G14" s="8">
        <v>28.35793</v>
      </c>
      <c r="H14" s="8">
        <v>95.063130000000001</v>
      </c>
      <c r="I14" s="4" t="s">
        <v>128</v>
      </c>
      <c r="J14" s="4" t="s">
        <v>65</v>
      </c>
      <c r="K14" s="5">
        <v>38.831429999999997</v>
      </c>
      <c r="L14" s="107">
        <v>258.5</v>
      </c>
      <c r="M14" s="96">
        <v>1.1699636230963912</v>
      </c>
      <c r="N14" s="107">
        <v>259.66996362309641</v>
      </c>
      <c r="O14" s="96">
        <v>0.45055793391435917</v>
      </c>
      <c r="P14" s="6">
        <v>3.7499999999999998E-15</v>
      </c>
      <c r="Q14" s="10">
        <v>1.0494542574524092E-13</v>
      </c>
      <c r="R14" s="11">
        <v>5.1125874876279536</v>
      </c>
      <c r="S14" t="s">
        <v>139</v>
      </c>
      <c r="T14" s="18">
        <v>47000</v>
      </c>
      <c r="U14" s="19">
        <v>5.1324022903960955</v>
      </c>
      <c r="V14" s="22">
        <v>4700</v>
      </c>
      <c r="W14" s="23">
        <v>246600.00000000003</v>
      </c>
      <c r="X14" s="24">
        <v>11400</v>
      </c>
      <c r="Y14" s="24">
        <v>1400</v>
      </c>
      <c r="Z14" s="25">
        <v>19.035767458825134</v>
      </c>
      <c r="AA14" s="26">
        <v>17.166311956721177</v>
      </c>
      <c r="AB14" s="26">
        <v>5.3992416798670426</v>
      </c>
      <c r="AC14" s="19">
        <v>0.94590275751782404</v>
      </c>
      <c r="AD14" s="19">
        <v>0.24150581352415901</v>
      </c>
      <c r="AE14" s="26">
        <v>0.625</v>
      </c>
      <c r="AF14" s="15">
        <v>629.80097401051796</v>
      </c>
      <c r="AG14" s="25">
        <v>160</v>
      </c>
      <c r="AI14" s="92"/>
      <c r="AJ14" s="110"/>
      <c r="AK14" s="90"/>
      <c r="AL14" s="91"/>
      <c r="AM14" s="89"/>
    </row>
    <row r="15" spans="1:39" x14ac:dyDescent="0.2">
      <c r="A15" s="20" t="s">
        <v>185</v>
      </c>
      <c r="B15" s="21" t="s">
        <v>7</v>
      </c>
      <c r="C15" s="21" t="s">
        <v>188</v>
      </c>
      <c r="D15" s="4" t="s">
        <v>8</v>
      </c>
      <c r="E15" s="21" t="s">
        <v>189</v>
      </c>
      <c r="F15" s="9">
        <v>41732</v>
      </c>
      <c r="G15" s="8">
        <v>28.776579999999999</v>
      </c>
      <c r="H15" s="8">
        <v>94.76782</v>
      </c>
      <c r="I15" s="4" t="s">
        <v>9</v>
      </c>
      <c r="J15" s="4" t="s">
        <v>8</v>
      </c>
      <c r="K15" s="5">
        <v>19.18</v>
      </c>
      <c r="L15" s="107">
        <v>300</v>
      </c>
      <c r="M15" s="96" t="s">
        <v>8</v>
      </c>
      <c r="N15" s="107">
        <v>258.88927855804451</v>
      </c>
      <c r="O15" s="96">
        <v>0.92289590799289156</v>
      </c>
      <c r="P15" s="6">
        <v>2.3519050000000001E-15</v>
      </c>
      <c r="Q15" s="10">
        <v>2.2028999999999999E-14</v>
      </c>
      <c r="R15" s="11">
        <v>10.6</v>
      </c>
      <c r="S15" t="s">
        <v>140</v>
      </c>
      <c r="T15" s="18">
        <v>20600.014902420015</v>
      </c>
      <c r="U15" s="19">
        <v>10.922996148796896</v>
      </c>
      <c r="V15" s="22">
        <v>1635.2447890330918</v>
      </c>
      <c r="W15" s="15">
        <v>144.17189999999999</v>
      </c>
      <c r="X15" s="24">
        <v>0</v>
      </c>
      <c r="Y15" s="24">
        <v>1934.9913478285298</v>
      </c>
      <c r="Z15" s="25">
        <v>21</v>
      </c>
      <c r="AA15" s="26">
        <v>2.851180970124505</v>
      </c>
      <c r="AB15" s="26">
        <v>1.7339746871426305</v>
      </c>
      <c r="AC15" s="19">
        <v>0.38621133062926999</v>
      </c>
      <c r="AD15" s="19">
        <v>0.23416446835180299</v>
      </c>
      <c r="AE15" s="26">
        <v>15.3</v>
      </c>
      <c r="AF15" s="26">
        <v>0.15015896534866</v>
      </c>
      <c r="AG15" s="69">
        <v>0.1</v>
      </c>
      <c r="AI15" s="89"/>
      <c r="AJ15" s="3"/>
      <c r="AK15" s="90"/>
      <c r="AL15" s="91"/>
      <c r="AM15" s="89"/>
    </row>
    <row r="16" spans="1:39" x14ac:dyDescent="0.2">
      <c r="A16" s="20" t="s">
        <v>187</v>
      </c>
      <c r="B16" s="21" t="s">
        <v>7</v>
      </c>
      <c r="C16" s="21" t="s">
        <v>188</v>
      </c>
      <c r="D16" s="4" t="s">
        <v>8</v>
      </c>
      <c r="E16" s="21" t="s">
        <v>190</v>
      </c>
      <c r="F16" s="9">
        <v>41732</v>
      </c>
      <c r="G16" s="8">
        <v>28.780460000000001</v>
      </c>
      <c r="H16" s="8">
        <v>94.808430000000001</v>
      </c>
      <c r="I16" s="4" t="s">
        <v>9</v>
      </c>
      <c r="J16" s="4" t="s">
        <v>8</v>
      </c>
      <c r="K16" s="5">
        <v>19.13</v>
      </c>
      <c r="L16" s="107">
        <v>305</v>
      </c>
      <c r="M16" s="96" t="s">
        <v>8</v>
      </c>
      <c r="N16" s="107">
        <v>207.23404468521954</v>
      </c>
      <c r="O16" s="96">
        <v>0.78850204738396545</v>
      </c>
      <c r="P16" s="6">
        <v>2.3519050000000001E-15</v>
      </c>
      <c r="Q16" s="10">
        <v>1.7272799999999999E-14</v>
      </c>
      <c r="R16" s="11">
        <v>12.01</v>
      </c>
      <c r="S16" t="s">
        <v>140</v>
      </c>
      <c r="T16" s="18">
        <v>17807.260086018032</v>
      </c>
      <c r="U16" s="19">
        <v>9.5011549496358239</v>
      </c>
      <c r="V16" s="22">
        <v>1485.8053661616161</v>
      </c>
      <c r="W16" s="15">
        <v>128.304</v>
      </c>
      <c r="X16" s="24">
        <v>0</v>
      </c>
      <c r="Y16" s="24">
        <v>1796.0024621212121</v>
      </c>
      <c r="Z16" s="25">
        <v>22</v>
      </c>
      <c r="AA16" s="26">
        <v>2.533505552310261</v>
      </c>
      <c r="AB16" s="26">
        <v>1.6167965660819541</v>
      </c>
      <c r="AC16" s="19">
        <v>0.44959371186817099</v>
      </c>
      <c r="AD16" s="19">
        <v>0.246851145166885</v>
      </c>
      <c r="AE16" s="26">
        <v>13.2</v>
      </c>
      <c r="AF16" s="26">
        <v>0.15537958682163999</v>
      </c>
      <c r="AG16" s="69">
        <v>0.2</v>
      </c>
      <c r="AI16" s="89"/>
      <c r="AJ16" s="3"/>
      <c r="AK16" s="90"/>
      <c r="AL16" s="91"/>
      <c r="AM16" s="89"/>
    </row>
    <row r="17" spans="1:39" x14ac:dyDescent="0.2">
      <c r="A17" s="20" t="s">
        <v>186</v>
      </c>
      <c r="B17" s="21" t="s">
        <v>7</v>
      </c>
      <c r="C17" s="21" t="s">
        <v>188</v>
      </c>
      <c r="D17" s="4" t="s">
        <v>192</v>
      </c>
      <c r="E17" s="21" t="s">
        <v>191</v>
      </c>
      <c r="F17" s="9">
        <v>41733</v>
      </c>
      <c r="G17" s="8">
        <v>28.334250000000001</v>
      </c>
      <c r="H17" s="8">
        <v>94.958340000000007</v>
      </c>
      <c r="I17" s="4" t="s">
        <v>9</v>
      </c>
      <c r="J17" s="4" t="s">
        <v>8</v>
      </c>
      <c r="K17" s="5">
        <v>19.260000000000002</v>
      </c>
      <c r="L17" s="107">
        <v>304</v>
      </c>
      <c r="M17" s="96" t="s">
        <v>8</v>
      </c>
      <c r="N17" s="107">
        <v>248.26251169938146</v>
      </c>
      <c r="O17" s="96">
        <v>0.70993872063763896</v>
      </c>
      <c r="P17" s="6">
        <v>2.3519050000000001E-15</v>
      </c>
      <c r="Q17" s="10">
        <v>1.91905E-14</v>
      </c>
      <c r="R17" s="11">
        <v>9.1</v>
      </c>
      <c r="S17" t="s">
        <v>140</v>
      </c>
      <c r="T17" s="18">
        <v>15841.17356439035</v>
      </c>
      <c r="U17" s="19">
        <v>12.392796479571155</v>
      </c>
      <c r="V17" s="22">
        <v>1357.1765824744548</v>
      </c>
      <c r="W17" s="15">
        <v>549.3501</v>
      </c>
      <c r="X17" s="24">
        <v>0</v>
      </c>
      <c r="Y17" s="24">
        <v>1945.1580483920909</v>
      </c>
      <c r="Z17" s="25">
        <v>19</v>
      </c>
      <c r="AA17" s="26">
        <v>2.3494508437510429</v>
      </c>
      <c r="AB17" s="26">
        <v>1.5346093014537108</v>
      </c>
      <c r="AC17" s="19">
        <v>0.372267769054617</v>
      </c>
      <c r="AD17" s="19">
        <v>0.22595143060141701</v>
      </c>
      <c r="AE17" s="26">
        <v>15.9</v>
      </c>
      <c r="AF17" s="26">
        <v>0.55181251406965803</v>
      </c>
      <c r="AG17" s="69">
        <v>0.4</v>
      </c>
      <c r="AI17" s="89"/>
      <c r="AJ17" s="3"/>
      <c r="AK17" s="90"/>
      <c r="AL17" s="91"/>
      <c r="AM17" s="89"/>
    </row>
    <row r="18" spans="1:39" x14ac:dyDescent="0.2">
      <c r="A18" s="3" t="s">
        <v>26</v>
      </c>
      <c r="B18" s="4" t="s">
        <v>7</v>
      </c>
      <c r="C18" s="4" t="s">
        <v>100</v>
      </c>
      <c r="D18" s="4" t="s">
        <v>103</v>
      </c>
      <c r="E18" s="4">
        <v>7</v>
      </c>
      <c r="F18" s="9">
        <v>41133</v>
      </c>
      <c r="G18" s="8">
        <v>28.236038000000001</v>
      </c>
      <c r="H18" s="8">
        <v>94.998191000000006</v>
      </c>
      <c r="I18" s="4" t="s">
        <v>129</v>
      </c>
      <c r="J18" s="4" t="s">
        <v>66</v>
      </c>
      <c r="K18" s="5">
        <v>60.759709999999998</v>
      </c>
      <c r="L18" s="107">
        <v>256.5</v>
      </c>
      <c r="M18" s="96">
        <v>2.3892785580445115</v>
      </c>
      <c r="N18" s="107">
        <v>258.88927855804451</v>
      </c>
      <c r="O18" s="96">
        <f t="shared" ref="O18:O26" si="0">(M18/N18)*100</f>
        <v>0.92289590799289156</v>
      </c>
      <c r="P18" s="6">
        <v>3.7499999999999998E-15</v>
      </c>
      <c r="Q18" s="7">
        <v>7.3949592901152908E-14</v>
      </c>
      <c r="R18" s="11">
        <v>8.9434252616173744</v>
      </c>
      <c r="S18" t="s">
        <v>139</v>
      </c>
      <c r="T18" s="18">
        <v>21100</v>
      </c>
      <c r="U18" s="19">
        <v>8.9909172094467547</v>
      </c>
      <c r="V18" s="22">
        <v>4700</v>
      </c>
      <c r="W18" s="23">
        <v>253100</v>
      </c>
      <c r="X18" s="24">
        <v>11400</v>
      </c>
      <c r="Y18" s="24">
        <v>1400</v>
      </c>
      <c r="Z18" s="25">
        <v>19.061063550273786</v>
      </c>
      <c r="AA18" s="26">
        <v>17.114044726717218</v>
      </c>
      <c r="AB18" s="26">
        <v>5.3855700541524358</v>
      </c>
      <c r="AC18" s="19">
        <v>2.1008661412151199</v>
      </c>
      <c r="AD18" s="19">
        <v>0.55842637510892701</v>
      </c>
      <c r="AE18" s="26">
        <v>0.28100000000000003</v>
      </c>
      <c r="AF18" s="15">
        <v>1440</v>
      </c>
      <c r="AG18" s="25">
        <v>380</v>
      </c>
      <c r="AI18" s="92"/>
      <c r="AJ18" s="3"/>
      <c r="AK18" s="90"/>
      <c r="AL18" s="91"/>
      <c r="AM18" s="89"/>
    </row>
    <row r="19" spans="1:39" x14ac:dyDescent="0.2">
      <c r="A19" s="3" t="s">
        <v>27</v>
      </c>
      <c r="B19" s="4" t="s">
        <v>7</v>
      </c>
      <c r="C19" s="4" t="s">
        <v>100</v>
      </c>
      <c r="D19" s="4" t="s">
        <v>103</v>
      </c>
      <c r="E19" s="4">
        <v>7</v>
      </c>
      <c r="F19" s="9">
        <v>41133</v>
      </c>
      <c r="G19" s="8">
        <v>28.236038000000001</v>
      </c>
      <c r="H19" s="8">
        <v>94.998191000000006</v>
      </c>
      <c r="I19" s="4" t="s">
        <v>128</v>
      </c>
      <c r="J19" s="4" t="s">
        <v>67</v>
      </c>
      <c r="K19" s="5">
        <v>41.554000000000002</v>
      </c>
      <c r="L19" s="107">
        <v>205.6</v>
      </c>
      <c r="M19" s="96">
        <v>1.634044685219558</v>
      </c>
      <c r="N19" s="107">
        <v>207.23404468521954</v>
      </c>
      <c r="O19" s="96">
        <f t="shared" si="0"/>
        <v>0.78850204738396545</v>
      </c>
      <c r="P19" s="6">
        <v>3.7499999999999998E-15</v>
      </c>
      <c r="Q19" s="7">
        <v>7.3348214140041924E-14</v>
      </c>
      <c r="R19" s="11">
        <v>7.59532291753011</v>
      </c>
      <c r="S19" t="s">
        <v>139</v>
      </c>
      <c r="T19" s="18">
        <v>24500</v>
      </c>
      <c r="U19" s="19">
        <v>7.6361420691529052</v>
      </c>
      <c r="V19" s="22">
        <v>4700</v>
      </c>
      <c r="W19" s="23">
        <v>253100</v>
      </c>
      <c r="X19" s="24">
        <v>11400</v>
      </c>
      <c r="Y19" s="24">
        <v>1400</v>
      </c>
      <c r="Z19" s="25">
        <v>19.061063550273786</v>
      </c>
      <c r="AA19" s="26">
        <v>17.114044726717218</v>
      </c>
      <c r="AB19" s="26">
        <v>5.3855700541524358</v>
      </c>
      <c r="AC19" s="19">
        <v>1.8090791771574699</v>
      </c>
      <c r="AD19" s="19">
        <v>0.47446487435659201</v>
      </c>
      <c r="AE19" s="26">
        <v>0.32700000000000001</v>
      </c>
      <c r="AF19" s="15">
        <v>1240</v>
      </c>
      <c r="AG19" s="25">
        <v>320</v>
      </c>
      <c r="AI19" s="89"/>
      <c r="AJ19" s="3"/>
      <c r="AK19" s="90"/>
      <c r="AL19" s="91"/>
      <c r="AM19" s="89"/>
    </row>
    <row r="20" spans="1:39" x14ac:dyDescent="0.2">
      <c r="A20" s="3" t="s">
        <v>26</v>
      </c>
      <c r="B20" s="4" t="s">
        <v>125</v>
      </c>
      <c r="C20" s="4" t="s">
        <v>100</v>
      </c>
      <c r="D20" s="4" t="s">
        <v>103</v>
      </c>
      <c r="E20" s="4">
        <v>7</v>
      </c>
      <c r="F20" s="9">
        <v>41133</v>
      </c>
      <c r="G20" s="8">
        <v>28.236038000000001</v>
      </c>
      <c r="H20" s="8">
        <v>94.998191000000006</v>
      </c>
      <c r="I20" s="4" t="s">
        <v>129</v>
      </c>
      <c r="J20" s="4" t="s">
        <v>68</v>
      </c>
      <c r="K20" s="5">
        <v>60.710050000000003</v>
      </c>
      <c r="L20" s="107">
        <v>246.5</v>
      </c>
      <c r="M20" s="96">
        <v>1.7625116993814576</v>
      </c>
      <c r="N20" s="107">
        <v>248.26251169938146</v>
      </c>
      <c r="O20" s="96">
        <f t="shared" si="0"/>
        <v>0.70993872063763896</v>
      </c>
      <c r="P20" s="6">
        <v>3.7499999999999998E-15</v>
      </c>
      <c r="Q20" s="10">
        <v>2.2894959290115292E-13</v>
      </c>
      <c r="R20" s="11">
        <v>6.2174524828263964</v>
      </c>
      <c r="S20" t="s">
        <v>139</v>
      </c>
      <c r="T20" s="18">
        <v>62700</v>
      </c>
      <c r="U20" s="19">
        <v>6.2578533350714398</v>
      </c>
      <c r="V20" s="22">
        <v>4700</v>
      </c>
      <c r="W20" s="23">
        <v>253100</v>
      </c>
      <c r="X20" s="24">
        <v>11400</v>
      </c>
      <c r="Y20" s="24">
        <v>1400</v>
      </c>
      <c r="Z20" s="25">
        <v>19.061063550273786</v>
      </c>
      <c r="AA20" s="26">
        <v>17.114044726717218</v>
      </c>
      <c r="AB20" s="26">
        <v>5.3855700541524358</v>
      </c>
      <c r="AC20" s="19">
        <v>0.70688361144157696</v>
      </c>
      <c r="AD20" s="19">
        <v>0.18217776300503299</v>
      </c>
      <c r="AE20" s="26">
        <v>0.83599999999999997</v>
      </c>
      <c r="AF20" s="15">
        <v>480</v>
      </c>
      <c r="AG20" s="25">
        <v>130</v>
      </c>
      <c r="AI20" s="89"/>
      <c r="AJ20" s="3"/>
      <c r="AK20" s="90"/>
      <c r="AL20" s="91"/>
      <c r="AM20" s="89"/>
    </row>
    <row r="21" spans="1:39" x14ac:dyDescent="0.2">
      <c r="A21" s="3" t="s">
        <v>27</v>
      </c>
      <c r="B21" s="4" t="s">
        <v>125</v>
      </c>
      <c r="C21" s="4" t="s">
        <v>100</v>
      </c>
      <c r="D21" s="4" t="s">
        <v>103</v>
      </c>
      <c r="E21" s="4">
        <v>7</v>
      </c>
      <c r="F21" s="9">
        <v>41133</v>
      </c>
      <c r="G21" s="8">
        <v>28.236038000000001</v>
      </c>
      <c r="H21" s="8">
        <v>94.998191000000006</v>
      </c>
      <c r="I21" s="4" t="s">
        <v>128</v>
      </c>
      <c r="J21" s="4" t="s">
        <v>69</v>
      </c>
      <c r="K21" s="5">
        <v>40.804000000000002</v>
      </c>
      <c r="L21" s="107">
        <v>204.2</v>
      </c>
      <c r="M21" s="96">
        <v>1.1846066241349</v>
      </c>
      <c r="N21" s="107">
        <v>205.38460662413488</v>
      </c>
      <c r="O21" s="96">
        <f t="shared" si="0"/>
        <v>0.5767747854165115</v>
      </c>
      <c r="P21" s="6">
        <v>3.7499999999999998E-15</v>
      </c>
      <c r="Q21" s="10">
        <v>1.4343713037164236E-13</v>
      </c>
      <c r="R21" s="11">
        <v>4.9638344939761065</v>
      </c>
      <c r="S21" t="s">
        <v>139</v>
      </c>
      <c r="T21" s="18">
        <v>48300</v>
      </c>
      <c r="U21" s="19">
        <v>4.9972314371739168</v>
      </c>
      <c r="V21" s="22">
        <v>4700</v>
      </c>
      <c r="W21" s="23">
        <v>253100</v>
      </c>
      <c r="X21" s="24">
        <v>11400</v>
      </c>
      <c r="Y21" s="24">
        <v>1400</v>
      </c>
      <c r="Z21" s="25">
        <v>19.061063550273786</v>
      </c>
      <c r="AA21" s="26">
        <v>17.114044726717218</v>
      </c>
      <c r="AB21" s="26">
        <v>5.3855700541524358</v>
      </c>
      <c r="AC21" s="19">
        <v>0.91670996184671505</v>
      </c>
      <c r="AD21" s="19">
        <v>0.234792461123116</v>
      </c>
      <c r="AE21" s="26">
        <v>0.64500000000000002</v>
      </c>
      <c r="AF21" s="15">
        <v>630</v>
      </c>
      <c r="AG21" s="25">
        <v>160.45012415770401</v>
      </c>
      <c r="AI21" s="92"/>
      <c r="AJ21" s="3"/>
      <c r="AK21" s="90"/>
      <c r="AL21" s="91"/>
      <c r="AM21" s="89"/>
    </row>
    <row r="22" spans="1:39" x14ac:dyDescent="0.2">
      <c r="A22" s="3" t="s">
        <v>28</v>
      </c>
      <c r="B22" s="4" t="s">
        <v>7</v>
      </c>
      <c r="C22" s="4" t="s">
        <v>100</v>
      </c>
      <c r="D22" s="4" t="s">
        <v>104</v>
      </c>
      <c r="E22" s="4">
        <v>8</v>
      </c>
      <c r="F22" s="9">
        <v>41132</v>
      </c>
      <c r="G22" s="8">
        <v>28.098694999999999</v>
      </c>
      <c r="H22" s="8">
        <v>95.294833999999895</v>
      </c>
      <c r="I22" s="4" t="s">
        <v>129</v>
      </c>
      <c r="J22" s="4" t="s">
        <v>70</v>
      </c>
      <c r="K22" s="5">
        <v>62.406660000000002</v>
      </c>
      <c r="L22" s="107">
        <v>254.5</v>
      </c>
      <c r="M22" s="96">
        <v>2.3013000512203781</v>
      </c>
      <c r="N22" s="107">
        <v>256.80130005122038</v>
      </c>
      <c r="O22" s="96">
        <f t="shared" si="0"/>
        <v>0.89614034304396883</v>
      </c>
      <c r="P22" s="6">
        <v>3.7499999999999998E-15</v>
      </c>
      <c r="Q22" s="10">
        <v>2.2664959290115292E-13</v>
      </c>
      <c r="R22" s="11">
        <v>8.348998434126397</v>
      </c>
      <c r="S22" t="s">
        <v>139</v>
      </c>
      <c r="T22" s="18">
        <v>62400</v>
      </c>
      <c r="U22" s="19">
        <v>8.3969543506842985</v>
      </c>
      <c r="V22" s="22">
        <v>4700</v>
      </c>
      <c r="W22" s="23">
        <v>254900</v>
      </c>
      <c r="X22" s="24">
        <v>11400</v>
      </c>
      <c r="Y22" s="24">
        <v>1400</v>
      </c>
      <c r="Z22" s="25">
        <v>19.061063550273786</v>
      </c>
      <c r="AA22" s="26">
        <v>17.114044726717218</v>
      </c>
      <c r="AB22" s="26">
        <v>5.3855700541524358</v>
      </c>
      <c r="AC22" s="19">
        <v>0.70960195892989597</v>
      </c>
      <c r="AD22" s="19">
        <v>0.18768386389467501</v>
      </c>
      <c r="AE22" s="26">
        <v>0.83299999999999996</v>
      </c>
      <c r="AF22" s="15">
        <v>490</v>
      </c>
      <c r="AG22" s="25">
        <v>130</v>
      </c>
      <c r="AI22" s="89"/>
      <c r="AJ22" s="3"/>
      <c r="AK22" s="90"/>
      <c r="AL22" s="91"/>
      <c r="AM22" s="89"/>
    </row>
    <row r="23" spans="1:39" x14ac:dyDescent="0.2">
      <c r="A23" s="3" t="s">
        <v>29</v>
      </c>
      <c r="B23" s="4" t="s">
        <v>7</v>
      </c>
      <c r="C23" s="4" t="s">
        <v>100</v>
      </c>
      <c r="D23" s="4" t="s">
        <v>104</v>
      </c>
      <c r="E23" s="4">
        <v>8</v>
      </c>
      <c r="F23" s="9">
        <v>41729</v>
      </c>
      <c r="G23" s="8">
        <v>28.102239999999998</v>
      </c>
      <c r="H23" s="8">
        <v>95.288349999999994</v>
      </c>
      <c r="I23" s="4" t="s">
        <v>128</v>
      </c>
      <c r="J23" s="4" t="s">
        <v>71</v>
      </c>
      <c r="K23" s="5">
        <v>40.065689999999996</v>
      </c>
      <c r="L23" s="107">
        <v>256.60000000000002</v>
      </c>
      <c r="M23" s="96">
        <v>2.0418735802750736</v>
      </c>
      <c r="N23" s="107">
        <v>258.6418735802751</v>
      </c>
      <c r="O23" s="96">
        <f t="shared" si="0"/>
        <v>0.78945978545942375</v>
      </c>
      <c r="P23" s="6">
        <v>3.7499999999999998E-15</v>
      </c>
      <c r="Q23" s="10">
        <v>2.1890116914649919E-13</v>
      </c>
      <c r="R23" s="11">
        <v>4.8827183767080014</v>
      </c>
      <c r="S23" t="s">
        <v>139</v>
      </c>
      <c r="T23" s="18">
        <v>94600</v>
      </c>
      <c r="U23" s="19">
        <v>4.9461283342731468</v>
      </c>
      <c r="V23" s="22">
        <v>4600</v>
      </c>
      <c r="W23" s="23">
        <v>254900</v>
      </c>
      <c r="X23" s="24">
        <v>11400</v>
      </c>
      <c r="Y23" s="24">
        <v>1400</v>
      </c>
      <c r="Z23" s="25">
        <v>19.264705834644726</v>
      </c>
      <c r="AA23" s="26">
        <v>17.114044726717218</v>
      </c>
      <c r="AB23" s="26">
        <v>5.3855700541524358</v>
      </c>
      <c r="AC23" s="19">
        <v>0.45714490433750499</v>
      </c>
      <c r="AD23" s="19">
        <v>0.12017523599105299</v>
      </c>
      <c r="AE23" s="26">
        <v>1.2929999999999999</v>
      </c>
      <c r="AF23" s="15">
        <v>320</v>
      </c>
      <c r="AG23" s="25">
        <v>90</v>
      </c>
      <c r="AI23" s="92"/>
      <c r="AJ23" s="3"/>
      <c r="AK23" s="90"/>
      <c r="AL23" s="91"/>
      <c r="AM23" s="89"/>
    </row>
    <row r="24" spans="1:39" x14ac:dyDescent="0.2">
      <c r="A24" s="3" t="s">
        <v>30</v>
      </c>
      <c r="B24" s="4" t="s">
        <v>124</v>
      </c>
      <c r="C24" s="4" t="s">
        <v>182</v>
      </c>
      <c r="D24" s="4" t="s">
        <v>105</v>
      </c>
      <c r="E24" s="4" t="s">
        <v>130</v>
      </c>
      <c r="F24" s="9">
        <v>41133</v>
      </c>
      <c r="G24" s="8">
        <v>28.218812</v>
      </c>
      <c r="H24" s="8">
        <v>94.863735000000005</v>
      </c>
      <c r="I24" s="4" t="s">
        <v>129</v>
      </c>
      <c r="J24" s="4" t="s">
        <v>72</v>
      </c>
      <c r="K24" s="5">
        <v>60.438380000000002</v>
      </c>
      <c r="L24" s="107">
        <v>255</v>
      </c>
      <c r="M24" s="96">
        <v>1.9087312568340731</v>
      </c>
      <c r="N24" s="107">
        <v>256.90873125683407</v>
      </c>
      <c r="O24" s="96">
        <f t="shared" si="0"/>
        <v>0.74296083573971505</v>
      </c>
      <c r="P24" s="6">
        <v>3.7499999999999998E-15</v>
      </c>
      <c r="Q24" s="7">
        <v>8.28495929011529E-14</v>
      </c>
      <c r="R24" s="11">
        <v>8.6676163390273349</v>
      </c>
      <c r="S24" t="s">
        <v>139</v>
      </c>
      <c r="T24" s="18">
        <v>23600</v>
      </c>
      <c r="U24" s="19">
        <v>8.6994001979456428</v>
      </c>
      <c r="V24" s="22">
        <v>2200</v>
      </c>
      <c r="W24" s="24">
        <v>5600</v>
      </c>
      <c r="X24" s="24">
        <v>0</v>
      </c>
      <c r="Y24" s="24">
        <v>2100</v>
      </c>
      <c r="Z24" s="25">
        <v>25.557024054586098</v>
      </c>
      <c r="AA24" s="26">
        <v>4.9410040108031517</v>
      </c>
      <c r="AB24" s="26">
        <v>2.3393063892267287</v>
      </c>
      <c r="AC24" s="19">
        <v>0.56569144525875603</v>
      </c>
      <c r="AD24" s="19">
        <v>0.49828327500220598</v>
      </c>
      <c r="AE24" s="26">
        <v>1.0449999999999999</v>
      </c>
      <c r="AF24" s="15">
        <v>10</v>
      </c>
      <c r="AG24" s="25">
        <v>10</v>
      </c>
      <c r="AI24" s="89"/>
      <c r="AJ24" s="3"/>
      <c r="AK24" s="90"/>
      <c r="AL24" s="91"/>
      <c r="AM24" s="89"/>
    </row>
    <row r="25" spans="1:39" x14ac:dyDescent="0.2">
      <c r="A25" s="3" t="s">
        <v>31</v>
      </c>
      <c r="B25" s="4" t="s">
        <v>7</v>
      </c>
      <c r="C25" s="4" t="s">
        <v>106</v>
      </c>
      <c r="D25" s="4" t="s">
        <v>8</v>
      </c>
      <c r="E25" s="4" t="s">
        <v>131</v>
      </c>
      <c r="F25" s="9">
        <v>41130</v>
      </c>
      <c r="G25" s="8">
        <v>27.810592</v>
      </c>
      <c r="H25" s="8">
        <v>95.585149999999999</v>
      </c>
      <c r="I25" s="4" t="s">
        <v>129</v>
      </c>
      <c r="J25" s="4" t="s">
        <v>73</v>
      </c>
      <c r="K25" s="108">
        <v>60.814779999999999</v>
      </c>
      <c r="L25" s="107">
        <v>253.3</v>
      </c>
      <c r="M25" s="96">
        <v>0.74330834119959477</v>
      </c>
      <c r="N25" s="107">
        <v>254.04330834119961</v>
      </c>
      <c r="O25" s="96">
        <f t="shared" si="0"/>
        <v>0.29259119086942248</v>
      </c>
      <c r="P25" s="6">
        <v>3.7499999999999998E-15</v>
      </c>
      <c r="Q25" s="7">
        <v>2.2749592901152903E-14</v>
      </c>
      <c r="R25" s="11">
        <v>16.188435043800599</v>
      </c>
      <c r="S25" t="s">
        <v>139</v>
      </c>
      <c r="T25" s="18">
        <v>6400</v>
      </c>
      <c r="U25" s="19">
        <v>16.191078987279557</v>
      </c>
      <c r="V25" s="22">
        <v>2900</v>
      </c>
      <c r="W25" s="24">
        <v>12200</v>
      </c>
      <c r="X25" s="24">
        <v>200</v>
      </c>
      <c r="Y25" s="24">
        <v>2200</v>
      </c>
      <c r="Z25" s="25">
        <v>28.478197691191752</v>
      </c>
      <c r="AA25" s="26">
        <v>6.8280783943791237</v>
      </c>
      <c r="AB25" s="26">
        <v>2.9058710733160917</v>
      </c>
      <c r="AC25" s="19">
        <v>2.8603872649312798</v>
      </c>
      <c r="AD25" s="19">
        <v>2.0843574916287899</v>
      </c>
      <c r="AE25" s="26">
        <v>0.20699999999999999</v>
      </c>
      <c r="AF25" s="15">
        <v>90</v>
      </c>
      <c r="AG25" s="25">
        <v>70</v>
      </c>
      <c r="AI25" s="89"/>
      <c r="AJ25" s="3"/>
      <c r="AK25" s="90"/>
      <c r="AL25" s="91"/>
      <c r="AM25" s="89"/>
    </row>
    <row r="26" spans="1:39" x14ac:dyDescent="0.2">
      <c r="A26" s="3" t="s">
        <v>32</v>
      </c>
      <c r="B26" s="4" t="s">
        <v>124</v>
      </c>
      <c r="C26" s="4" t="s">
        <v>106</v>
      </c>
      <c r="D26" s="4" t="s">
        <v>8</v>
      </c>
      <c r="E26" s="4" t="s">
        <v>131</v>
      </c>
      <c r="F26" s="9">
        <v>41729</v>
      </c>
      <c r="G26" s="8">
        <v>27.894459999999999</v>
      </c>
      <c r="H26" s="8">
        <v>95.616330000000005</v>
      </c>
      <c r="I26" s="4" t="s">
        <v>128</v>
      </c>
      <c r="J26" s="4" t="s">
        <v>74</v>
      </c>
      <c r="K26" s="108">
        <v>39.829030000000003</v>
      </c>
      <c r="L26" s="107">
        <v>259.90000000000003</v>
      </c>
      <c r="M26" s="96">
        <v>0.64397042660884662</v>
      </c>
      <c r="N26" s="107">
        <v>260.54397042660889</v>
      </c>
      <c r="O26" s="96">
        <f t="shared" si="0"/>
        <v>0.247163818665396</v>
      </c>
      <c r="P26" s="6">
        <v>3.7499999999999998E-15</v>
      </c>
      <c r="Q26" s="7">
        <v>1.2377309308628065E-14</v>
      </c>
      <c r="R26" s="11">
        <v>17.346826230489146</v>
      </c>
      <c r="S26" t="s">
        <v>139</v>
      </c>
      <c r="T26" s="18">
        <v>5400</v>
      </c>
      <c r="U26" s="19">
        <v>17.348586980617284</v>
      </c>
      <c r="V26" s="22">
        <v>2900</v>
      </c>
      <c r="W26" s="24">
        <v>12200</v>
      </c>
      <c r="X26" s="24">
        <v>200</v>
      </c>
      <c r="Y26" s="24">
        <v>2200</v>
      </c>
      <c r="Z26" s="25">
        <v>28.478197691191752</v>
      </c>
      <c r="AA26" s="26">
        <v>6.8280783943791237</v>
      </c>
      <c r="AB26" s="26">
        <v>2.9058710733160917</v>
      </c>
      <c r="AC26" s="19">
        <v>3.35646918910756</v>
      </c>
      <c r="AD26" s="19">
        <v>2.5202536037169501</v>
      </c>
      <c r="AE26" s="26">
        <v>0.17599999999999999</v>
      </c>
      <c r="AF26" s="15">
        <v>110</v>
      </c>
      <c r="AG26" s="25">
        <v>90</v>
      </c>
      <c r="AI26" s="89"/>
      <c r="AJ26" s="3"/>
      <c r="AK26" s="90"/>
      <c r="AL26" s="91"/>
      <c r="AM26" s="89"/>
    </row>
    <row r="27" spans="1:39" x14ac:dyDescent="0.2">
      <c r="A27" s="3" t="s">
        <v>33</v>
      </c>
      <c r="B27" s="4" t="s">
        <v>125</v>
      </c>
      <c r="C27" s="4" t="s">
        <v>107</v>
      </c>
      <c r="D27" s="4" t="s">
        <v>108</v>
      </c>
      <c r="E27" s="4" t="s">
        <v>132</v>
      </c>
      <c r="F27" s="9">
        <v>41130</v>
      </c>
      <c r="G27" s="8">
        <v>27.799719</v>
      </c>
      <c r="H27" s="8">
        <v>95.649303000000003</v>
      </c>
      <c r="I27" s="4" t="s">
        <v>129</v>
      </c>
      <c r="J27" s="4" t="s">
        <v>75</v>
      </c>
      <c r="K27" s="5">
        <v>40.131369999999997</v>
      </c>
      <c r="L27" s="107">
        <v>252.9</v>
      </c>
      <c r="M27" s="96" t="s">
        <v>8</v>
      </c>
      <c r="N27" s="107">
        <v>252.9</v>
      </c>
      <c r="O27" s="109">
        <v>2</v>
      </c>
      <c r="P27" s="6">
        <v>3.7499999999999998E-15</v>
      </c>
      <c r="Q27" s="7">
        <v>2.9549592901152903E-14</v>
      </c>
      <c r="R27" s="11">
        <v>17.616705057252954</v>
      </c>
      <c r="S27" t="s">
        <v>139</v>
      </c>
      <c r="T27" s="18">
        <v>12500</v>
      </c>
      <c r="U27" s="19">
        <v>17.729870193383871</v>
      </c>
      <c r="V27" s="22">
        <v>3600</v>
      </c>
      <c r="W27" s="24">
        <v>24300</v>
      </c>
      <c r="X27" s="24">
        <v>2500</v>
      </c>
      <c r="Y27" s="24">
        <v>2300</v>
      </c>
      <c r="Z27" s="25">
        <v>27.25295404475451</v>
      </c>
      <c r="AA27" s="26">
        <v>9.7058176718372291</v>
      </c>
      <c r="AB27" s="26">
        <v>3.6149261413046876</v>
      </c>
      <c r="AC27" s="19">
        <v>2.0467970809702201</v>
      </c>
      <c r="AD27" s="19">
        <v>1.09519077802182</v>
      </c>
      <c r="AE27" s="26">
        <v>0.28899999999999998</v>
      </c>
      <c r="AF27" s="15">
        <v>130</v>
      </c>
      <c r="AG27" s="25">
        <v>80</v>
      </c>
      <c r="AI27" s="89"/>
      <c r="AJ27" s="3"/>
      <c r="AK27" s="90"/>
      <c r="AL27" s="91"/>
      <c r="AM27" s="89"/>
    </row>
    <row r="28" spans="1:39" x14ac:dyDescent="0.2">
      <c r="A28" s="3" t="s">
        <v>34</v>
      </c>
      <c r="B28" s="4" t="s">
        <v>7</v>
      </c>
      <c r="C28" s="4" t="s">
        <v>107</v>
      </c>
      <c r="D28" s="4" t="s">
        <v>108</v>
      </c>
      <c r="E28" s="4" t="s">
        <v>132</v>
      </c>
      <c r="F28" s="9">
        <v>41728</v>
      </c>
      <c r="G28" s="8">
        <v>27.80142</v>
      </c>
      <c r="H28" s="8">
        <v>95.611590000000007</v>
      </c>
      <c r="I28" s="4" t="s">
        <v>128</v>
      </c>
      <c r="J28" s="4" t="s">
        <v>76</v>
      </c>
      <c r="K28" s="108">
        <v>39.974290000000003</v>
      </c>
      <c r="L28" s="107">
        <v>255.80000000000004</v>
      </c>
      <c r="M28" s="96">
        <v>0.3967437412300262</v>
      </c>
      <c r="N28" s="107">
        <v>256.19674374123008</v>
      </c>
      <c r="O28" s="96">
        <f t="shared" ref="O28:O38" si="1">(M28/N28)*100</f>
        <v>0.15485901008591849</v>
      </c>
      <c r="P28" s="6">
        <v>3.7499999999999998E-15</v>
      </c>
      <c r="Q28" s="7">
        <v>2.2884393393257811E-14</v>
      </c>
      <c r="R28" s="11">
        <v>11.340071622513143</v>
      </c>
      <c r="S28" t="s">
        <v>139</v>
      </c>
      <c r="T28" s="18">
        <v>9800</v>
      </c>
      <c r="U28" s="19">
        <v>11.341128943660443</v>
      </c>
      <c r="V28" s="22">
        <v>3600</v>
      </c>
      <c r="W28" s="24">
        <v>24300</v>
      </c>
      <c r="X28" s="24">
        <v>2500</v>
      </c>
      <c r="Y28" s="24">
        <v>2300</v>
      </c>
      <c r="Z28" s="25">
        <v>27.25295404475451</v>
      </c>
      <c r="AA28" s="26">
        <v>9.7058176718372291</v>
      </c>
      <c r="AB28" s="26">
        <v>3.6149261413046876</v>
      </c>
      <c r="AC28" s="19">
        <v>2.5997035299580902</v>
      </c>
      <c r="AD28" s="19">
        <v>1.2299716646193199</v>
      </c>
      <c r="AE28" s="26">
        <v>0.22700000000000001</v>
      </c>
      <c r="AF28" s="15">
        <v>170</v>
      </c>
      <c r="AG28" s="25">
        <v>80</v>
      </c>
      <c r="AI28" s="89"/>
      <c r="AJ28" s="3"/>
      <c r="AK28" s="90"/>
      <c r="AL28" s="91"/>
      <c r="AM28" s="89"/>
    </row>
    <row r="29" spans="1:39" x14ac:dyDescent="0.2">
      <c r="A29" s="3" t="s">
        <v>35</v>
      </c>
      <c r="B29" s="4" t="s">
        <v>7</v>
      </c>
      <c r="C29" s="4" t="s">
        <v>109</v>
      </c>
      <c r="D29" s="4" t="s">
        <v>110</v>
      </c>
      <c r="E29" s="4" t="s">
        <v>133</v>
      </c>
      <c r="F29" s="9">
        <v>41134</v>
      </c>
      <c r="G29" s="8">
        <v>26.808212000000001</v>
      </c>
      <c r="H29" s="8">
        <v>92.874016999999895</v>
      </c>
      <c r="I29" s="4" t="s">
        <v>129</v>
      </c>
      <c r="J29" s="4" t="s">
        <v>77</v>
      </c>
      <c r="K29" s="5">
        <v>60.991190000000003</v>
      </c>
      <c r="L29" s="107">
        <v>255.5</v>
      </c>
      <c r="M29" s="96">
        <v>3.9864849201736847</v>
      </c>
      <c r="N29" s="107">
        <v>259.48648492017367</v>
      </c>
      <c r="O29" s="96">
        <f t="shared" si="1"/>
        <v>1.5362977079134024</v>
      </c>
      <c r="P29" s="6">
        <v>3.7499999999999998E-15</v>
      </c>
      <c r="Q29" s="7">
        <v>3.9349592901152903E-14</v>
      </c>
      <c r="R29" s="11">
        <v>11.284455162829667</v>
      </c>
      <c r="S29" t="s">
        <v>139</v>
      </c>
      <c r="T29" s="18">
        <v>11200</v>
      </c>
      <c r="U29" s="19">
        <v>11.388552979604261</v>
      </c>
      <c r="V29" s="22">
        <v>2100</v>
      </c>
      <c r="W29" s="24">
        <v>9700</v>
      </c>
      <c r="X29" s="24">
        <v>300</v>
      </c>
      <c r="Y29" s="24">
        <v>2000</v>
      </c>
      <c r="Z29" s="25">
        <v>24.649682820487762</v>
      </c>
      <c r="AA29" s="26">
        <v>4.2214912857494813</v>
      </c>
      <c r="AB29" s="26">
        <v>2.1055439773602505</v>
      </c>
      <c r="AC29" s="19">
        <v>1.02327918756614</v>
      </c>
      <c r="AD29" s="19">
        <v>1.0767161921553201</v>
      </c>
      <c r="AE29" s="26">
        <v>0.57799999999999996</v>
      </c>
      <c r="AF29" s="15">
        <v>30</v>
      </c>
      <c r="AG29" s="25">
        <v>30</v>
      </c>
      <c r="AI29" s="89"/>
      <c r="AJ29" s="3"/>
      <c r="AK29" s="90"/>
      <c r="AL29" s="91"/>
      <c r="AM29" s="89"/>
    </row>
    <row r="30" spans="1:39" s="99" customFormat="1" x14ac:dyDescent="0.2">
      <c r="A30" s="94" t="s">
        <v>36</v>
      </c>
      <c r="B30" s="4" t="s">
        <v>7</v>
      </c>
      <c r="C30" s="4" t="s">
        <v>109</v>
      </c>
      <c r="D30" s="4" t="s">
        <v>111</v>
      </c>
      <c r="E30" s="4" t="s">
        <v>133</v>
      </c>
      <c r="F30" s="95">
        <v>41735</v>
      </c>
      <c r="G30" s="8">
        <v>26.80959</v>
      </c>
      <c r="H30" s="8">
        <v>92.875339999999994</v>
      </c>
      <c r="I30" s="4" t="s">
        <v>128</v>
      </c>
      <c r="J30" s="4" t="s">
        <v>78</v>
      </c>
      <c r="K30" s="5">
        <v>39.246009999999998</v>
      </c>
      <c r="L30" s="107">
        <v>256.5</v>
      </c>
      <c r="M30" s="96">
        <v>11.867157382695774</v>
      </c>
      <c r="N30" s="107">
        <v>268.36715738269578</v>
      </c>
      <c r="O30" s="96">
        <f t="shared" si="1"/>
        <v>4.4219857222592331</v>
      </c>
      <c r="P30" s="97">
        <v>3.7499999999999998E-15</v>
      </c>
      <c r="Q30" s="98">
        <v>2.4234796957810244E-14</v>
      </c>
      <c r="R30" s="96">
        <v>11.231652403420673</v>
      </c>
      <c r="S30" s="99" t="s">
        <v>139</v>
      </c>
      <c r="T30" s="18">
        <v>11100</v>
      </c>
      <c r="U30" s="19">
        <v>12.070790091751654</v>
      </c>
      <c r="V30" s="100">
        <v>2100</v>
      </c>
      <c r="W30" s="101">
        <v>9700</v>
      </c>
      <c r="X30" s="101">
        <v>300</v>
      </c>
      <c r="Y30" s="101">
        <v>2000</v>
      </c>
      <c r="Z30" s="102">
        <v>24.649682820487762</v>
      </c>
      <c r="AA30" s="103">
        <v>4.2214912857494813</v>
      </c>
      <c r="AB30" s="103">
        <v>2.1055439773602505</v>
      </c>
      <c r="AC30" s="19">
        <v>1.0334289360451501</v>
      </c>
      <c r="AD30" s="19">
        <v>1.10150531680217</v>
      </c>
      <c r="AE30" s="103">
        <v>0.57199999999999995</v>
      </c>
      <c r="AF30" s="104">
        <v>30</v>
      </c>
      <c r="AG30" s="102">
        <v>30</v>
      </c>
      <c r="AI30" s="94"/>
      <c r="AJ30" s="94"/>
      <c r="AK30" s="90"/>
      <c r="AL30" s="91"/>
      <c r="AM30" s="94"/>
    </row>
    <row r="31" spans="1:39" s="99" customFormat="1" x14ac:dyDescent="0.2">
      <c r="A31" s="94" t="s">
        <v>36</v>
      </c>
      <c r="B31" s="4" t="s">
        <v>125</v>
      </c>
      <c r="C31" s="4" t="s">
        <v>109</v>
      </c>
      <c r="D31" s="4" t="s">
        <v>111</v>
      </c>
      <c r="E31" s="4" t="s">
        <v>133</v>
      </c>
      <c r="F31" s="95">
        <v>41735</v>
      </c>
      <c r="G31" s="8">
        <v>26.80959</v>
      </c>
      <c r="H31" s="8">
        <v>92.875339999999994</v>
      </c>
      <c r="I31" s="4" t="s">
        <v>128</v>
      </c>
      <c r="J31" s="4" t="s">
        <v>79</v>
      </c>
      <c r="K31" s="5">
        <v>40.372300000000003</v>
      </c>
      <c r="L31" s="107">
        <v>256.79999999999995</v>
      </c>
      <c r="M31" s="96">
        <v>24.658575545130457</v>
      </c>
      <c r="N31" s="107">
        <v>281.45857554513043</v>
      </c>
      <c r="O31" s="96">
        <f t="shared" si="1"/>
        <v>8.7609963552794934</v>
      </c>
      <c r="P31" s="97">
        <v>3.7499999999999998E-15</v>
      </c>
      <c r="Q31" s="98">
        <v>2.5462483409319515E-14</v>
      </c>
      <c r="R31" s="96">
        <v>11.860082234796751</v>
      </c>
      <c r="S31" s="99" t="s">
        <v>139</v>
      </c>
      <c r="T31" s="18">
        <v>11900</v>
      </c>
      <c r="U31" s="19">
        <v>14.745053670752171</v>
      </c>
      <c r="V31" s="100">
        <v>2100</v>
      </c>
      <c r="W31" s="101">
        <v>9700</v>
      </c>
      <c r="X31" s="101">
        <v>300</v>
      </c>
      <c r="Y31" s="101">
        <v>2000</v>
      </c>
      <c r="Z31" s="102">
        <v>24.649682820487762</v>
      </c>
      <c r="AA31" s="103">
        <v>4.2214912857494813</v>
      </c>
      <c r="AB31" s="103">
        <v>2.1055439773602505</v>
      </c>
      <c r="AC31" s="19">
        <v>0.96470765157750304</v>
      </c>
      <c r="AD31" s="19">
        <v>1.06998522936206</v>
      </c>
      <c r="AE31" s="103">
        <v>0.61299999999999999</v>
      </c>
      <c r="AF31" s="104">
        <v>30</v>
      </c>
      <c r="AG31" s="102">
        <v>30</v>
      </c>
      <c r="AI31" s="94"/>
      <c r="AJ31" s="94"/>
      <c r="AK31" s="90"/>
      <c r="AL31" s="91"/>
      <c r="AM31" s="94"/>
    </row>
    <row r="32" spans="1:39" x14ac:dyDescent="0.2">
      <c r="A32" s="3" t="s">
        <v>37</v>
      </c>
      <c r="B32" s="4" t="s">
        <v>7</v>
      </c>
      <c r="C32" s="4" t="s">
        <v>112</v>
      </c>
      <c r="D32" s="4" t="s">
        <v>110</v>
      </c>
      <c r="E32" s="4" t="s">
        <v>134</v>
      </c>
      <c r="F32" s="9">
        <v>41134</v>
      </c>
      <c r="G32" s="8">
        <v>27.445262</v>
      </c>
      <c r="H32" s="8">
        <v>94.254220000000004</v>
      </c>
      <c r="I32" s="4" t="s">
        <v>129</v>
      </c>
      <c r="J32" s="4" t="s">
        <v>80</v>
      </c>
      <c r="K32" s="5">
        <v>60.667319999999997</v>
      </c>
      <c r="L32" s="107">
        <v>251.1</v>
      </c>
      <c r="M32" s="96">
        <v>38.120037929974963</v>
      </c>
      <c r="N32" s="107">
        <v>289.22003792997498</v>
      </c>
      <c r="O32" s="96">
        <f t="shared" si="1"/>
        <v>13.180289375110471</v>
      </c>
      <c r="P32" s="6">
        <v>3.7499999999999998E-15</v>
      </c>
      <c r="Q32" s="7">
        <v>3.5149592901152899E-14</v>
      </c>
      <c r="R32" s="11">
        <v>10.83772867542036</v>
      </c>
      <c r="S32" t="s">
        <v>139</v>
      </c>
      <c r="T32" s="18">
        <v>11200</v>
      </c>
      <c r="U32" s="19">
        <v>17.063891433482535</v>
      </c>
      <c r="V32" s="22">
        <v>3100</v>
      </c>
      <c r="W32" s="24">
        <v>26100</v>
      </c>
      <c r="X32" s="24">
        <v>600</v>
      </c>
      <c r="Y32" s="24">
        <v>1900</v>
      </c>
      <c r="Z32" s="25">
        <v>24.116188833799232</v>
      </c>
      <c r="AA32" s="26">
        <v>8.8723180046577479</v>
      </c>
      <c r="AB32" s="26">
        <v>3.3104645302568052</v>
      </c>
      <c r="AC32" s="19">
        <v>2.0800274059668999</v>
      </c>
      <c r="AD32" s="19">
        <v>1.1993750191204799</v>
      </c>
      <c r="AE32" s="26">
        <v>0.28399999999999997</v>
      </c>
      <c r="AF32" s="15">
        <v>150</v>
      </c>
      <c r="AG32" s="25">
        <v>90</v>
      </c>
      <c r="AI32" s="89"/>
      <c r="AJ32" s="3"/>
      <c r="AK32" s="90"/>
      <c r="AL32" s="91"/>
      <c r="AM32" s="89"/>
    </row>
    <row r="33" spans="1:39" x14ac:dyDescent="0.2">
      <c r="A33" s="3" t="s">
        <v>38</v>
      </c>
      <c r="B33" s="4" t="s">
        <v>125</v>
      </c>
      <c r="C33" s="4" t="s">
        <v>112</v>
      </c>
      <c r="D33" s="4" t="s">
        <v>113</v>
      </c>
      <c r="E33" s="4" t="s">
        <v>134</v>
      </c>
      <c r="F33" s="9">
        <v>41734</v>
      </c>
      <c r="G33" s="8">
        <v>27.449249999999999</v>
      </c>
      <c r="H33" s="8">
        <v>94.250649999999993</v>
      </c>
      <c r="I33" s="4" t="s">
        <v>128</v>
      </c>
      <c r="J33" s="4" t="s">
        <v>81</v>
      </c>
      <c r="K33" s="5">
        <v>40.191200000000002</v>
      </c>
      <c r="L33" s="107">
        <v>256.90000000000003</v>
      </c>
      <c r="M33" s="96">
        <v>20.366683314495752</v>
      </c>
      <c r="N33" s="107">
        <v>277.26668331449576</v>
      </c>
      <c r="O33" s="96">
        <f t="shared" si="1"/>
        <v>7.3455213121997778</v>
      </c>
      <c r="P33" s="6">
        <v>3.7499999999999998E-15</v>
      </c>
      <c r="Q33" s="7">
        <v>1.1440748167054915E-14</v>
      </c>
      <c r="R33" s="11">
        <v>21.049406209072764</v>
      </c>
      <c r="S33" t="s">
        <v>139</v>
      </c>
      <c r="T33" s="18">
        <v>5300</v>
      </c>
      <c r="U33" s="19">
        <v>22.294263502132832</v>
      </c>
      <c r="V33" s="22">
        <v>3100</v>
      </c>
      <c r="W33" s="24">
        <v>26100</v>
      </c>
      <c r="X33" s="24">
        <v>600</v>
      </c>
      <c r="Y33" s="24">
        <v>1900</v>
      </c>
      <c r="Z33" s="25">
        <v>24.116188833799232</v>
      </c>
      <c r="AA33" s="26">
        <v>8.8723180046577479</v>
      </c>
      <c r="AB33" s="26">
        <v>3.3104645302568052</v>
      </c>
      <c r="AC33" s="19">
        <v>4.4161187918350198</v>
      </c>
      <c r="AD33" s="19">
        <v>2.93643342792359</v>
      </c>
      <c r="AE33" s="26">
        <v>0.13400000000000001</v>
      </c>
      <c r="AF33" s="15">
        <v>310</v>
      </c>
      <c r="AG33" s="25">
        <v>210</v>
      </c>
      <c r="AI33" s="89"/>
      <c r="AJ33" s="3"/>
      <c r="AK33" s="90"/>
      <c r="AL33" s="91"/>
      <c r="AM33" s="89"/>
    </row>
    <row r="34" spans="1:39" x14ac:dyDescent="0.2">
      <c r="A34" s="3" t="s">
        <v>39</v>
      </c>
      <c r="B34" s="4" t="s">
        <v>124</v>
      </c>
      <c r="C34" s="4" t="s">
        <v>114</v>
      </c>
      <c r="D34" s="4" t="s">
        <v>115</v>
      </c>
      <c r="E34" s="4" t="s">
        <v>135</v>
      </c>
      <c r="F34" s="9">
        <v>41736</v>
      </c>
      <c r="G34" s="8">
        <v>26.49503</v>
      </c>
      <c r="H34" s="8">
        <v>90.916160000000005</v>
      </c>
      <c r="I34" s="4" t="s">
        <v>128</v>
      </c>
      <c r="J34" s="4" t="s">
        <v>82</v>
      </c>
      <c r="K34" s="5">
        <v>40.867699999999999</v>
      </c>
      <c r="L34" s="107">
        <v>256.29999999999995</v>
      </c>
      <c r="M34" s="96">
        <v>28.819283620883741</v>
      </c>
      <c r="N34" s="107">
        <v>285.11928362088372</v>
      </c>
      <c r="O34" s="96">
        <f t="shared" si="1"/>
        <v>10.10779883243676</v>
      </c>
      <c r="P34" s="6">
        <v>3.7499999999999998E-15</v>
      </c>
      <c r="Q34" s="7">
        <v>5.5348534192100054E-14</v>
      </c>
      <c r="R34" s="11">
        <v>7.1192165999892785</v>
      </c>
      <c r="S34" t="s">
        <v>139</v>
      </c>
      <c r="T34" s="18">
        <v>25800</v>
      </c>
      <c r="U34" s="19">
        <v>12.363286061341977</v>
      </c>
      <c r="V34" s="22">
        <v>3700</v>
      </c>
      <c r="W34" s="24">
        <v>28500</v>
      </c>
      <c r="X34" s="24">
        <v>1200</v>
      </c>
      <c r="Y34" s="24">
        <v>2000</v>
      </c>
      <c r="Z34" s="25">
        <v>24.342222663546121</v>
      </c>
      <c r="AA34" s="26">
        <v>10.783749763896186</v>
      </c>
      <c r="AB34" s="26">
        <v>3.8360760171860289</v>
      </c>
      <c r="AC34" s="19">
        <v>1.0917542865497101</v>
      </c>
      <c r="AD34" s="19">
        <v>0.47807878954862698</v>
      </c>
      <c r="AE34" s="26">
        <v>0.54200000000000004</v>
      </c>
      <c r="AF34" s="15">
        <v>80</v>
      </c>
      <c r="AG34" s="25">
        <v>40</v>
      </c>
      <c r="AI34" s="89"/>
      <c r="AJ34" s="3"/>
      <c r="AK34" s="90"/>
      <c r="AL34" s="91"/>
      <c r="AM34" s="89"/>
    </row>
    <row r="35" spans="1:39" x14ac:dyDescent="0.2">
      <c r="A35" s="3" t="s">
        <v>39</v>
      </c>
      <c r="B35" s="4" t="s">
        <v>7</v>
      </c>
      <c r="C35" s="4" t="s">
        <v>114</v>
      </c>
      <c r="D35" s="4" t="s">
        <v>115</v>
      </c>
      <c r="E35" s="4" t="s">
        <v>135</v>
      </c>
      <c r="F35" s="9">
        <v>41736</v>
      </c>
      <c r="G35" s="8">
        <v>26.49503</v>
      </c>
      <c r="H35" s="8">
        <v>90.916160000000005</v>
      </c>
      <c r="I35" s="4" t="s">
        <v>128</v>
      </c>
      <c r="J35" s="4" t="s">
        <v>83</v>
      </c>
      <c r="K35" s="5">
        <v>40.100479999999997</v>
      </c>
      <c r="L35" s="107">
        <v>256.40000000000003</v>
      </c>
      <c r="M35" s="96">
        <v>35.379534813651929</v>
      </c>
      <c r="N35" s="107">
        <v>291.77953481365194</v>
      </c>
      <c r="O35" s="96">
        <f t="shared" si="1"/>
        <v>12.125433963779345</v>
      </c>
      <c r="P35" s="6">
        <v>3.7499999999999998E-15</v>
      </c>
      <c r="Q35" s="7">
        <v>5.7981771655064693E-14</v>
      </c>
      <c r="R35" s="11">
        <v>6.7977708803914423</v>
      </c>
      <c r="S35" t="s">
        <v>139</v>
      </c>
      <c r="T35" s="18">
        <v>28200</v>
      </c>
      <c r="U35" s="19">
        <v>13.900929384478994</v>
      </c>
      <c r="V35" s="22">
        <v>3700</v>
      </c>
      <c r="W35" s="24">
        <v>28500</v>
      </c>
      <c r="X35" s="24">
        <v>1200</v>
      </c>
      <c r="Y35" s="24">
        <v>2000</v>
      </c>
      <c r="Z35" s="25">
        <v>24.342222663546121</v>
      </c>
      <c r="AA35" s="26">
        <v>10.783749763896186</v>
      </c>
      <c r="AB35" s="26">
        <v>3.8360760171860289</v>
      </c>
      <c r="AC35" s="19">
        <v>0.99932450458535005</v>
      </c>
      <c r="AD35" s="19">
        <v>0.44765290876184799</v>
      </c>
      <c r="AE35" s="26">
        <v>0.59199999999999997</v>
      </c>
      <c r="AF35" s="15">
        <v>80</v>
      </c>
      <c r="AG35" s="25">
        <v>40</v>
      </c>
      <c r="AI35" s="89"/>
      <c r="AJ35" s="3"/>
      <c r="AK35" s="90"/>
      <c r="AL35" s="91"/>
      <c r="AM35" s="89"/>
    </row>
    <row r="36" spans="1:39" x14ac:dyDescent="0.2">
      <c r="A36" s="3" t="s">
        <v>40</v>
      </c>
      <c r="B36" s="4" t="s">
        <v>124</v>
      </c>
      <c r="C36" s="4" t="s">
        <v>114</v>
      </c>
      <c r="D36" s="4" t="s">
        <v>8</v>
      </c>
      <c r="E36" s="4" t="s">
        <v>135</v>
      </c>
      <c r="F36" s="88">
        <v>2013</v>
      </c>
      <c r="G36" s="8">
        <v>26.782589999999999</v>
      </c>
      <c r="H36" s="8">
        <v>90.957340000000002</v>
      </c>
      <c r="I36" s="4" t="s">
        <v>128</v>
      </c>
      <c r="J36" s="4" t="s">
        <v>84</v>
      </c>
      <c r="K36" s="5">
        <v>40.636180000000003</v>
      </c>
      <c r="L36" s="107">
        <v>257.10000000000002</v>
      </c>
      <c r="M36" s="96">
        <v>54.937081204425873</v>
      </c>
      <c r="N36" s="107">
        <v>312.03708120442587</v>
      </c>
      <c r="O36" s="96">
        <f t="shared" si="1"/>
        <v>17.605946380595309</v>
      </c>
      <c r="P36" s="6">
        <v>3.7499999999999998E-15</v>
      </c>
      <c r="Q36" s="7">
        <v>7.8933610477354695E-14</v>
      </c>
      <c r="R36" s="11">
        <v>5.6471225928093105</v>
      </c>
      <c r="S36" t="s">
        <v>139</v>
      </c>
      <c r="T36" s="18">
        <v>40600</v>
      </c>
      <c r="U36" s="19">
        <v>18.489438648445073</v>
      </c>
      <c r="V36" s="22">
        <v>3700</v>
      </c>
      <c r="W36" s="24">
        <v>28400</v>
      </c>
      <c r="X36" s="24">
        <v>1200</v>
      </c>
      <c r="Y36" s="24">
        <v>2000</v>
      </c>
      <c r="Z36" s="25">
        <v>24.348633356671691</v>
      </c>
      <c r="AA36" s="26">
        <v>10.797435392978763</v>
      </c>
      <c r="AB36" s="26">
        <v>3.8400682664079788</v>
      </c>
      <c r="AC36" s="19">
        <v>0.69640355208013704</v>
      </c>
      <c r="AD36" s="19">
        <v>0.344435456159502</v>
      </c>
      <c r="AE36" s="26">
        <v>0.84899999999999998</v>
      </c>
      <c r="AF36" s="15">
        <v>50</v>
      </c>
      <c r="AG36" s="25">
        <v>30</v>
      </c>
      <c r="AI36" s="89"/>
      <c r="AJ36" s="3"/>
      <c r="AK36" s="90"/>
      <c r="AL36" s="91"/>
      <c r="AM36" s="89"/>
    </row>
    <row r="37" spans="1:39" x14ac:dyDescent="0.2">
      <c r="A37" s="3" t="s">
        <v>40</v>
      </c>
      <c r="B37" s="4" t="s">
        <v>7</v>
      </c>
      <c r="C37" s="4" t="s">
        <v>114</v>
      </c>
      <c r="D37" s="4" t="s">
        <v>8</v>
      </c>
      <c r="E37" s="4" t="s">
        <v>135</v>
      </c>
      <c r="F37" s="88">
        <v>2013</v>
      </c>
      <c r="G37" s="8">
        <v>26.782589999999999</v>
      </c>
      <c r="H37" s="8">
        <v>90.957340000000002</v>
      </c>
      <c r="I37" s="4" t="s">
        <v>128</v>
      </c>
      <c r="J37" s="4" t="s">
        <v>85</v>
      </c>
      <c r="K37" s="5">
        <v>40.716529999999999</v>
      </c>
      <c r="L37" s="107">
        <v>254.30000000000004</v>
      </c>
      <c r="M37" s="96">
        <v>59.474549027487399</v>
      </c>
      <c r="N37" s="107">
        <v>313.77454902748741</v>
      </c>
      <c r="O37" s="96">
        <f t="shared" si="1"/>
        <v>18.95454848451628</v>
      </c>
      <c r="P37" s="6">
        <v>3.7499999999999998E-15</v>
      </c>
      <c r="Q37" s="7">
        <v>6.8361323347412961E-14</v>
      </c>
      <c r="R37" s="11">
        <v>9.156152487718348</v>
      </c>
      <c r="S37" t="s">
        <v>139</v>
      </c>
      <c r="T37" s="18">
        <v>35300</v>
      </c>
      <c r="U37" s="19">
        <v>21.050179016583908</v>
      </c>
      <c r="V37" s="22">
        <v>3700</v>
      </c>
      <c r="W37" s="24">
        <v>28400</v>
      </c>
      <c r="X37" s="24">
        <v>1200</v>
      </c>
      <c r="Y37" s="24">
        <v>2000</v>
      </c>
      <c r="Z37" s="25">
        <v>24.348633356671691</v>
      </c>
      <c r="AA37" s="26">
        <v>10.797435392978763</v>
      </c>
      <c r="AB37" s="26">
        <v>3.8400682664079788</v>
      </c>
      <c r="AC37" s="19">
        <v>0.801308597797741</v>
      </c>
      <c r="AD37" s="19">
        <v>0.42419028288618899</v>
      </c>
      <c r="AE37" s="26">
        <v>0.73799999999999999</v>
      </c>
      <c r="AF37" s="15">
        <v>60</v>
      </c>
      <c r="AG37" s="25">
        <v>40</v>
      </c>
      <c r="AI37" s="89"/>
      <c r="AJ37" s="3"/>
      <c r="AK37" s="90"/>
      <c r="AL37" s="91"/>
      <c r="AM37" s="89"/>
    </row>
    <row r="38" spans="1:39" x14ac:dyDescent="0.2">
      <c r="A38" s="3" t="s">
        <v>41</v>
      </c>
      <c r="B38" s="4" t="s">
        <v>124</v>
      </c>
      <c r="C38" s="4" t="s">
        <v>116</v>
      </c>
      <c r="D38" s="4" t="s">
        <v>117</v>
      </c>
      <c r="E38" s="4" t="s">
        <v>136</v>
      </c>
      <c r="F38" s="9">
        <v>39699</v>
      </c>
      <c r="G38" s="8">
        <v>25.794630000000002</v>
      </c>
      <c r="H38" s="8">
        <v>89.433449999999993</v>
      </c>
      <c r="I38" s="4" t="s">
        <v>129</v>
      </c>
      <c r="J38" s="4" t="s">
        <v>86</v>
      </c>
      <c r="K38" s="5">
        <v>58.7712</v>
      </c>
      <c r="L38" s="107">
        <v>248.70000000000002</v>
      </c>
      <c r="M38" s="96">
        <v>7.5314454187931998</v>
      </c>
      <c r="N38" s="107">
        <v>256.23144541879321</v>
      </c>
      <c r="O38" s="96">
        <f t="shared" si="1"/>
        <v>2.9393134814048896</v>
      </c>
      <c r="P38" s="6">
        <v>3.7499999999999998E-15</v>
      </c>
      <c r="Q38" s="7">
        <v>2.7249592901152903E-14</v>
      </c>
      <c r="R38" s="11">
        <v>14.203203012994308</v>
      </c>
      <c r="S38" t="s">
        <v>139</v>
      </c>
      <c r="T38" s="18">
        <v>8000</v>
      </c>
      <c r="U38" s="19">
        <v>14.504155941325891</v>
      </c>
      <c r="V38" s="22">
        <v>3200</v>
      </c>
      <c r="W38" s="24">
        <v>8200</v>
      </c>
      <c r="X38" s="24">
        <v>600</v>
      </c>
      <c r="Y38" s="24">
        <v>2400</v>
      </c>
      <c r="Z38" s="25">
        <v>25.869218082091244</v>
      </c>
      <c r="AA38" s="26">
        <v>8.4096028796789071</v>
      </c>
      <c r="AB38" s="26">
        <v>3.1732348548331983</v>
      </c>
      <c r="AC38" s="19">
        <v>2.7830844058141202</v>
      </c>
      <c r="AD38" s="19">
        <v>1.6042283040729199</v>
      </c>
      <c r="AE38" s="26">
        <v>0.21199999999999999</v>
      </c>
      <c r="AF38" s="15">
        <v>60</v>
      </c>
      <c r="AG38" s="25">
        <v>40</v>
      </c>
      <c r="AI38" s="89"/>
      <c r="AJ38" s="3"/>
      <c r="AK38" s="90"/>
      <c r="AL38" s="91"/>
      <c r="AM38" s="89"/>
    </row>
    <row r="39" spans="1:39" x14ac:dyDescent="0.2">
      <c r="A39" s="3" t="s">
        <v>42</v>
      </c>
      <c r="B39" s="4" t="s">
        <v>124</v>
      </c>
      <c r="C39" s="4" t="s">
        <v>118</v>
      </c>
      <c r="D39" s="4" t="s">
        <v>8</v>
      </c>
      <c r="E39" s="4" t="s">
        <v>137</v>
      </c>
      <c r="F39" s="9">
        <v>41129</v>
      </c>
      <c r="G39" s="8">
        <v>27.310220000000001</v>
      </c>
      <c r="H39" s="8">
        <v>94.883126000000004</v>
      </c>
      <c r="I39" s="4" t="s">
        <v>129</v>
      </c>
      <c r="J39" s="4" t="s">
        <v>87</v>
      </c>
      <c r="K39" s="5">
        <v>40.948</v>
      </c>
      <c r="L39" s="107">
        <v>251.9</v>
      </c>
      <c r="M39" s="96" t="s">
        <v>8</v>
      </c>
      <c r="N39" s="107">
        <v>251.9</v>
      </c>
      <c r="O39" s="109"/>
      <c r="P39" s="6">
        <v>3.7499999999999998E-15</v>
      </c>
      <c r="Q39" s="7">
        <v>6.4949592901152909E-14</v>
      </c>
      <c r="R39" s="11">
        <v>9.6607007660024067</v>
      </c>
      <c r="S39" t="s">
        <v>139</v>
      </c>
      <c r="T39" s="18">
        <v>26700</v>
      </c>
      <c r="U39" s="19">
        <v>9.6607007660024067</v>
      </c>
      <c r="V39" s="22">
        <v>900</v>
      </c>
      <c r="W39" s="24">
        <v>2500</v>
      </c>
      <c r="X39" s="24">
        <v>0</v>
      </c>
      <c r="Y39" s="24">
        <v>1300</v>
      </c>
      <c r="Z39" s="25">
        <v>19.000042916541343</v>
      </c>
      <c r="AA39" s="26">
        <v>1.678357795911003</v>
      </c>
      <c r="AB39" s="26">
        <v>1.237746817508397</v>
      </c>
      <c r="AC39" s="19">
        <v>0.180747945477714</v>
      </c>
      <c r="AD39" s="19">
        <v>0.44276060929370198</v>
      </c>
      <c r="AE39" s="26">
        <v>3.2719999999999998</v>
      </c>
      <c r="AF39" s="15">
        <v>1.22004863197457</v>
      </c>
      <c r="AG39" s="25">
        <v>2.9886341127324898</v>
      </c>
      <c r="AI39" s="89"/>
      <c r="AJ39" s="3"/>
      <c r="AK39" s="90"/>
      <c r="AL39" s="91"/>
      <c r="AM39" s="89"/>
    </row>
    <row r="40" spans="1:39" x14ac:dyDescent="0.2">
      <c r="A40" s="3" t="s">
        <v>43</v>
      </c>
      <c r="B40" s="4" t="s">
        <v>7</v>
      </c>
      <c r="C40" s="4" t="s">
        <v>119</v>
      </c>
      <c r="D40" s="4" t="s">
        <v>120</v>
      </c>
      <c r="E40" s="4">
        <v>9</v>
      </c>
      <c r="F40" s="9">
        <v>41131</v>
      </c>
      <c r="G40" s="8">
        <v>27.420331999999998</v>
      </c>
      <c r="H40" s="8">
        <v>94.743853999999999</v>
      </c>
      <c r="I40" s="4" t="s">
        <v>129</v>
      </c>
      <c r="J40" s="4" t="s">
        <v>88</v>
      </c>
      <c r="K40" s="5">
        <v>60.543460000000003</v>
      </c>
      <c r="L40" s="107">
        <v>252.8</v>
      </c>
      <c r="M40" s="96">
        <v>2.0599051500370513</v>
      </c>
      <c r="N40" s="107">
        <v>254.85990515003706</v>
      </c>
      <c r="O40" s="96">
        <f t="shared" ref="O40:O42" si="2">(M40/N40)*100</f>
        <v>0.80824998691903971</v>
      </c>
      <c r="P40" s="6">
        <v>3.7499999999999998E-15</v>
      </c>
      <c r="Q40" s="7">
        <v>8.3549592901152913E-14</v>
      </c>
      <c r="R40" s="11">
        <v>8.1465814966494072</v>
      </c>
      <c r="S40" t="s">
        <v>139</v>
      </c>
      <c r="T40" s="18">
        <v>23500</v>
      </c>
      <c r="U40" s="19">
        <v>8.1865779250493382</v>
      </c>
      <c r="V40" s="22">
        <v>4400</v>
      </c>
      <c r="W40" s="23">
        <v>293300</v>
      </c>
      <c r="X40" s="24">
        <v>14100</v>
      </c>
      <c r="Y40" s="24">
        <v>1500</v>
      </c>
      <c r="Z40" s="25">
        <v>20.31926159594131</v>
      </c>
      <c r="AA40" s="26">
        <v>15.468930012457831</v>
      </c>
      <c r="AB40" s="26">
        <v>4.9808705795874229</v>
      </c>
      <c r="AC40" s="19">
        <v>1.7045140097684599</v>
      </c>
      <c r="AD40" s="19">
        <v>0.49443048274814599</v>
      </c>
      <c r="AE40" s="26">
        <v>0.34699999999999998</v>
      </c>
      <c r="AF40" s="15">
        <v>1349.82168947574</v>
      </c>
      <c r="AG40" s="25">
        <v>400</v>
      </c>
      <c r="AI40" s="89"/>
      <c r="AJ40" s="3"/>
      <c r="AK40" s="90"/>
      <c r="AL40" s="91"/>
      <c r="AM40" s="89"/>
    </row>
    <row r="41" spans="1:39" x14ac:dyDescent="0.2">
      <c r="A41" s="3" t="s">
        <v>44</v>
      </c>
      <c r="B41" s="4" t="s">
        <v>7</v>
      </c>
      <c r="C41" s="4" t="s">
        <v>119</v>
      </c>
      <c r="D41" s="4" t="s">
        <v>120</v>
      </c>
      <c r="E41" s="4">
        <v>9</v>
      </c>
      <c r="F41" s="9">
        <v>41131</v>
      </c>
      <c r="G41" s="8">
        <v>27.378481000000001</v>
      </c>
      <c r="H41" s="8">
        <v>94.761173999999997</v>
      </c>
      <c r="I41" s="4" t="s">
        <v>129</v>
      </c>
      <c r="J41" s="4" t="s">
        <v>89</v>
      </c>
      <c r="K41" s="5">
        <v>61.846269999999997</v>
      </c>
      <c r="L41" s="107">
        <v>257.7</v>
      </c>
      <c r="M41" s="96">
        <v>1.9278703227190224</v>
      </c>
      <c r="N41" s="107">
        <v>259.62787032271899</v>
      </c>
      <c r="O41" s="96">
        <f t="shared" si="2"/>
        <v>0.7425513756757578</v>
      </c>
      <c r="P41" s="6">
        <v>3.7499999999999998E-15</v>
      </c>
      <c r="Q41" s="7">
        <v>7.7449592901152906E-14</v>
      </c>
      <c r="R41" s="11">
        <v>8.8105297106499521</v>
      </c>
      <c r="S41" t="s">
        <v>139</v>
      </c>
      <c r="T41" s="18">
        <v>21800</v>
      </c>
      <c r="U41" s="19">
        <v>8.8417654531073993</v>
      </c>
      <c r="V41" s="22">
        <v>4400</v>
      </c>
      <c r="W41" s="23">
        <v>293300</v>
      </c>
      <c r="X41" s="24">
        <v>14100</v>
      </c>
      <c r="Y41" s="24">
        <v>1500</v>
      </c>
      <c r="Z41" s="25">
        <v>20.31926159594131</v>
      </c>
      <c r="AA41" s="26">
        <v>15.468930012457831</v>
      </c>
      <c r="AB41" s="26">
        <v>4.9808705795874229</v>
      </c>
      <c r="AC41" s="19">
        <v>1.84316243795275</v>
      </c>
      <c r="AD41" s="19">
        <v>0.53883127413327403</v>
      </c>
      <c r="AE41" s="26">
        <v>0.32100000000000001</v>
      </c>
      <c r="AF41" s="15">
        <v>1459.6187662391601</v>
      </c>
      <c r="AG41" s="25">
        <v>430</v>
      </c>
      <c r="AI41" s="92"/>
      <c r="AJ41" s="3"/>
      <c r="AK41" s="90"/>
      <c r="AL41" s="91"/>
      <c r="AM41" s="89"/>
    </row>
    <row r="42" spans="1:39" x14ac:dyDescent="0.2">
      <c r="A42" s="3" t="s">
        <v>45</v>
      </c>
      <c r="B42" s="4" t="s">
        <v>126</v>
      </c>
      <c r="C42" s="4" t="s">
        <v>119</v>
      </c>
      <c r="D42" s="4" t="s">
        <v>121</v>
      </c>
      <c r="E42" s="4">
        <v>10</v>
      </c>
      <c r="F42" s="88">
        <v>1999</v>
      </c>
      <c r="G42" s="8">
        <v>26.610916666666668</v>
      </c>
      <c r="H42" s="8">
        <v>92.853033333333329</v>
      </c>
      <c r="I42" s="4" t="s">
        <v>129</v>
      </c>
      <c r="J42" s="4" t="s">
        <v>90</v>
      </c>
      <c r="K42" s="5">
        <v>59.502299999999998</v>
      </c>
      <c r="L42" s="107">
        <v>261.10000000000002</v>
      </c>
      <c r="M42" s="96">
        <v>1.9077412655552826</v>
      </c>
      <c r="N42" s="107">
        <v>263.0077412655553</v>
      </c>
      <c r="O42" s="96">
        <f t="shared" si="2"/>
        <v>0.72535555659902129</v>
      </c>
      <c r="P42" s="6">
        <v>3.7499999999999998E-15</v>
      </c>
      <c r="Q42" s="7">
        <v>8.3649592901152907E-14</v>
      </c>
      <c r="R42" s="11">
        <v>7.7334441285334856</v>
      </c>
      <c r="S42" t="s">
        <v>139</v>
      </c>
      <c r="T42" s="18">
        <v>24700</v>
      </c>
      <c r="U42" s="19">
        <v>7.7673868689951391</v>
      </c>
      <c r="V42" s="22">
        <v>4100</v>
      </c>
      <c r="W42" s="23">
        <v>348300</v>
      </c>
      <c r="X42" s="24">
        <v>14900</v>
      </c>
      <c r="Y42" s="24">
        <v>1500</v>
      </c>
      <c r="Z42" s="25">
        <v>20.582289312178425</v>
      </c>
      <c r="AA42" s="26">
        <v>13.787698417608741</v>
      </c>
      <c r="AB42" s="26">
        <v>4.5392208510856049</v>
      </c>
      <c r="AC42" s="19">
        <v>1.4477380895176499</v>
      </c>
      <c r="AD42" s="19">
        <v>0.47085449193328499</v>
      </c>
      <c r="AE42" s="26">
        <v>0.40799999999999997</v>
      </c>
      <c r="AF42" s="15">
        <v>1360</v>
      </c>
      <c r="AG42" s="25">
        <v>450</v>
      </c>
      <c r="AI42" s="89"/>
      <c r="AJ42" s="3"/>
      <c r="AK42" s="90"/>
      <c r="AL42" s="91"/>
      <c r="AM42" s="89"/>
    </row>
    <row r="43" spans="1:39" x14ac:dyDescent="0.2">
      <c r="A43" s="3" t="s">
        <v>46</v>
      </c>
      <c r="B43" s="4" t="s">
        <v>126</v>
      </c>
      <c r="C43" s="4" t="s">
        <v>119</v>
      </c>
      <c r="D43" s="4" t="s">
        <v>121</v>
      </c>
      <c r="E43" s="4">
        <v>10</v>
      </c>
      <c r="F43" s="9">
        <v>37101</v>
      </c>
      <c r="G43" s="8">
        <v>26.610916666666668</v>
      </c>
      <c r="H43" s="8">
        <v>92.853033333333329</v>
      </c>
      <c r="I43" s="4" t="s">
        <v>129</v>
      </c>
      <c r="J43" s="4" t="s">
        <v>91</v>
      </c>
      <c r="K43" s="5">
        <v>39.85266</v>
      </c>
      <c r="L43" s="107">
        <v>245.4</v>
      </c>
      <c r="M43" s="96" t="s">
        <v>8</v>
      </c>
      <c r="N43" s="107">
        <v>245.4</v>
      </c>
      <c r="O43" s="109"/>
      <c r="P43" s="6">
        <v>3.7499999999999998E-15</v>
      </c>
      <c r="Q43" s="7">
        <v>6.7849592901152901E-14</v>
      </c>
      <c r="R43" s="11">
        <v>17.062713238327632</v>
      </c>
      <c r="S43" t="s">
        <v>139</v>
      </c>
      <c r="T43" s="18">
        <v>28000</v>
      </c>
      <c r="U43" s="19">
        <v>17.062713238327632</v>
      </c>
      <c r="V43" s="22">
        <v>4100</v>
      </c>
      <c r="W43" s="23">
        <v>348300</v>
      </c>
      <c r="X43" s="24">
        <v>14900</v>
      </c>
      <c r="Y43" s="24">
        <v>1500</v>
      </c>
      <c r="Z43" s="25">
        <v>20.582289312178425</v>
      </c>
      <c r="AA43" s="26">
        <v>13.787698417608741</v>
      </c>
      <c r="AB43" s="26">
        <v>4.5392208510856049</v>
      </c>
      <c r="AC43" s="19">
        <v>1.2810100262756301</v>
      </c>
      <c r="AD43" s="19">
        <v>0.48461340096407202</v>
      </c>
      <c r="AE43" s="26">
        <v>0.46200000000000002</v>
      </c>
      <c r="AF43" s="15">
        <v>1210</v>
      </c>
      <c r="AG43" s="25">
        <v>460</v>
      </c>
      <c r="AI43" s="89"/>
      <c r="AJ43" s="3"/>
      <c r="AK43" s="90"/>
      <c r="AL43" s="91"/>
      <c r="AM43" s="89"/>
    </row>
    <row r="44" spans="1:39" x14ac:dyDescent="0.2">
      <c r="A44" s="3" t="s">
        <v>47</v>
      </c>
      <c r="B44" s="4" t="s">
        <v>124</v>
      </c>
      <c r="C44" s="4" t="s">
        <v>119</v>
      </c>
      <c r="D44" s="4" t="s">
        <v>121</v>
      </c>
      <c r="E44" s="4">
        <v>10</v>
      </c>
      <c r="F44" s="9">
        <v>41134</v>
      </c>
      <c r="G44" s="8">
        <v>26.611484000000001</v>
      </c>
      <c r="H44" s="8">
        <v>92.858014999999895</v>
      </c>
      <c r="I44" s="4" t="s">
        <v>129</v>
      </c>
      <c r="J44" s="4" t="s">
        <v>92</v>
      </c>
      <c r="K44" s="5">
        <v>60.775620000000004</v>
      </c>
      <c r="L44" s="107">
        <v>257.5</v>
      </c>
      <c r="M44" s="96">
        <v>7.950228036638558</v>
      </c>
      <c r="N44" s="107">
        <v>265.45022803663858</v>
      </c>
      <c r="O44" s="96">
        <f t="shared" ref="O44:O51" si="3">(M44/N44)*100</f>
        <v>2.9949976292886187</v>
      </c>
      <c r="P44" s="6">
        <v>3.7499999999999998E-15</v>
      </c>
      <c r="Q44" s="10">
        <v>1.263495929011529E-13</v>
      </c>
      <c r="R44" s="11">
        <v>8.7930372086885225</v>
      </c>
      <c r="S44" t="s">
        <v>139</v>
      </c>
      <c r="T44" s="18">
        <v>36900</v>
      </c>
      <c r="U44" s="19">
        <v>9.2891072850315002</v>
      </c>
      <c r="V44" s="22">
        <v>4100</v>
      </c>
      <c r="W44" s="23">
        <v>348300</v>
      </c>
      <c r="X44" s="24">
        <v>14900</v>
      </c>
      <c r="Y44" s="24">
        <v>1500</v>
      </c>
      <c r="Z44" s="25">
        <v>20.582289312178425</v>
      </c>
      <c r="AA44" s="26">
        <v>13.787698417608741</v>
      </c>
      <c r="AB44" s="26">
        <v>4.5392208510856049</v>
      </c>
      <c r="AC44" s="19">
        <v>0.96986299308601898</v>
      </c>
      <c r="AD44" s="19">
        <v>0.31734748772132199</v>
      </c>
      <c r="AE44" s="26">
        <v>0.61</v>
      </c>
      <c r="AF44" s="15">
        <v>910</v>
      </c>
      <c r="AG44" s="25">
        <v>300</v>
      </c>
      <c r="AI44" s="92"/>
      <c r="AJ44" s="3"/>
      <c r="AK44" s="90"/>
      <c r="AL44" s="91"/>
      <c r="AM44" s="89"/>
    </row>
    <row r="45" spans="1:39" x14ac:dyDescent="0.2">
      <c r="A45" s="3" t="s">
        <v>48</v>
      </c>
      <c r="B45" s="4" t="s">
        <v>7</v>
      </c>
      <c r="C45" s="4" t="s">
        <v>119</v>
      </c>
      <c r="D45" s="4" t="s">
        <v>122</v>
      </c>
      <c r="E45" s="4">
        <v>11</v>
      </c>
      <c r="F45" s="9">
        <v>38555</v>
      </c>
      <c r="G45" s="8">
        <v>24.472683333333332</v>
      </c>
      <c r="H45" s="8">
        <v>89.729983333333337</v>
      </c>
      <c r="I45" s="4" t="s">
        <v>129</v>
      </c>
      <c r="J45" s="4" t="s">
        <v>93</v>
      </c>
      <c r="K45" s="5">
        <v>61.264749999999999</v>
      </c>
      <c r="L45" s="107">
        <v>252.6</v>
      </c>
      <c r="M45" s="96">
        <v>6.2985026941474853</v>
      </c>
      <c r="N45" s="107">
        <v>258.89850269414745</v>
      </c>
      <c r="O45" s="96">
        <f t="shared" si="3"/>
        <v>2.4328076943682788</v>
      </c>
      <c r="P45" s="6">
        <v>3.7499999999999998E-15</v>
      </c>
      <c r="Q45" s="7">
        <v>9.7949592901152907E-14</v>
      </c>
      <c r="R45" s="11">
        <v>8.9956304296231302</v>
      </c>
      <c r="S45" t="s">
        <v>139</v>
      </c>
      <c r="T45" s="18">
        <v>27700</v>
      </c>
      <c r="U45" s="19">
        <v>9.3187939189650031</v>
      </c>
      <c r="V45" s="22">
        <v>3800</v>
      </c>
      <c r="W45" s="23">
        <v>424600</v>
      </c>
      <c r="X45" s="24">
        <v>16800</v>
      </c>
      <c r="Y45" s="24">
        <v>1600</v>
      </c>
      <c r="Z45" s="25">
        <v>20.804734124036887</v>
      </c>
      <c r="AA45" s="26">
        <v>12.594381716716077</v>
      </c>
      <c r="AB45" s="26">
        <v>4.2314965146672927</v>
      </c>
      <c r="AC45" s="19">
        <v>1.1832455901430701</v>
      </c>
      <c r="AD45" s="19">
        <v>0.42474259429073102</v>
      </c>
      <c r="AE45" s="26">
        <v>0.5</v>
      </c>
      <c r="AF45" s="15">
        <v>1360</v>
      </c>
      <c r="AG45" s="25">
        <v>490</v>
      </c>
      <c r="AI45" s="89"/>
      <c r="AJ45" s="3"/>
      <c r="AK45" s="90"/>
      <c r="AL45" s="91"/>
      <c r="AM45" s="89"/>
    </row>
    <row r="46" spans="1:39" x14ac:dyDescent="0.2">
      <c r="A46" s="3" t="s">
        <v>49</v>
      </c>
      <c r="B46" s="4" t="s">
        <v>127</v>
      </c>
      <c r="C46" s="4" t="s">
        <v>119</v>
      </c>
      <c r="D46" s="4" t="s">
        <v>123</v>
      </c>
      <c r="E46" s="4">
        <v>11</v>
      </c>
      <c r="F46" s="9">
        <v>39310</v>
      </c>
      <c r="G46" s="8">
        <v>24.407930369999999</v>
      </c>
      <c r="H46" s="8">
        <v>89.798662660000005</v>
      </c>
      <c r="I46" s="4" t="s">
        <v>129</v>
      </c>
      <c r="J46" s="4" t="s">
        <v>94</v>
      </c>
      <c r="K46" s="5">
        <v>39.644329999999997</v>
      </c>
      <c r="L46" s="107">
        <v>252.4</v>
      </c>
      <c r="M46" s="96">
        <v>5.3484728443936724</v>
      </c>
      <c r="N46" s="107">
        <v>257.74847284439369</v>
      </c>
      <c r="O46" s="96">
        <f t="shared" si="3"/>
        <v>2.0750745039807157</v>
      </c>
      <c r="P46" s="6">
        <v>3.7499999999999998E-15</v>
      </c>
      <c r="Q46" s="7">
        <v>8.2549592901152904E-14</v>
      </c>
      <c r="R46" s="11">
        <v>8.8764477932899091</v>
      </c>
      <c r="S46" t="s">
        <v>139</v>
      </c>
      <c r="T46" s="18">
        <v>35900</v>
      </c>
      <c r="U46" s="19">
        <v>9.1157698316747826</v>
      </c>
      <c r="V46" s="22">
        <v>3800</v>
      </c>
      <c r="W46" s="23">
        <v>424600</v>
      </c>
      <c r="X46" s="24">
        <v>16800</v>
      </c>
      <c r="Y46" s="24">
        <v>1600</v>
      </c>
      <c r="Z46" s="25">
        <v>20.804734124036887</v>
      </c>
      <c r="AA46" s="26">
        <v>12.594381716716077</v>
      </c>
      <c r="AB46" s="26">
        <v>4.2314965146672927</v>
      </c>
      <c r="AC46" s="19">
        <v>0.91272355463555999</v>
      </c>
      <c r="AD46" s="19">
        <v>0.32856366394835201</v>
      </c>
      <c r="AE46" s="26">
        <v>0.64800000000000002</v>
      </c>
      <c r="AF46" s="15">
        <v>1040</v>
      </c>
      <c r="AG46" s="25">
        <v>380</v>
      </c>
      <c r="AI46" s="89"/>
      <c r="AJ46" s="3"/>
      <c r="AK46" s="90"/>
      <c r="AL46" s="91"/>
      <c r="AM46" s="89"/>
    </row>
    <row r="47" spans="1:39" x14ac:dyDescent="0.2">
      <c r="A47" s="3" t="s">
        <v>50</v>
      </c>
      <c r="B47" s="4" t="s">
        <v>124</v>
      </c>
      <c r="C47" s="4" t="s">
        <v>119</v>
      </c>
      <c r="D47" s="4" t="s">
        <v>123</v>
      </c>
      <c r="E47" s="4">
        <v>11</v>
      </c>
      <c r="F47" s="9">
        <v>39310</v>
      </c>
      <c r="G47" s="8">
        <v>24.407930369999999</v>
      </c>
      <c r="H47" s="8">
        <v>89.798662660000005</v>
      </c>
      <c r="I47" s="4" t="s">
        <v>129</v>
      </c>
      <c r="J47" s="4" t="s">
        <v>95</v>
      </c>
      <c r="K47" s="5">
        <v>59.640900000000002</v>
      </c>
      <c r="L47" s="107">
        <v>251.7</v>
      </c>
      <c r="M47" s="96">
        <v>4.9357065524079813</v>
      </c>
      <c r="N47" s="107">
        <v>256.63570655240795</v>
      </c>
      <c r="O47" s="96">
        <f t="shared" si="3"/>
        <v>1.9232345407867293</v>
      </c>
      <c r="P47" s="6">
        <v>3.7499999999999998E-15</v>
      </c>
      <c r="Q47" s="7">
        <v>9.1249592901152908E-14</v>
      </c>
      <c r="R47" s="11">
        <v>8.5137709364669298</v>
      </c>
      <c r="S47" t="s">
        <v>139</v>
      </c>
      <c r="T47" s="18">
        <v>26300</v>
      </c>
      <c r="U47" s="19">
        <v>8.7282946018969891</v>
      </c>
      <c r="V47" s="22">
        <v>3800</v>
      </c>
      <c r="W47" s="23">
        <v>424600</v>
      </c>
      <c r="X47" s="24">
        <v>16800</v>
      </c>
      <c r="Y47" s="24">
        <v>1600</v>
      </c>
      <c r="Z47" s="25">
        <v>20.804734124036887</v>
      </c>
      <c r="AA47" s="26">
        <v>12.594381716716077</v>
      </c>
      <c r="AB47" s="26">
        <v>4.2314965146672927</v>
      </c>
      <c r="AC47" s="19">
        <v>1.2476552282818001</v>
      </c>
      <c r="AD47" s="19">
        <v>0.44536338248964502</v>
      </c>
      <c r="AE47" s="26">
        <v>0.47399999999999998</v>
      </c>
      <c r="AF47" s="15">
        <v>1430.33690680682</v>
      </c>
      <c r="AG47" s="25">
        <v>520</v>
      </c>
      <c r="AI47" s="89"/>
      <c r="AJ47" s="3"/>
      <c r="AK47" s="90"/>
      <c r="AL47" s="91"/>
      <c r="AM47" s="89"/>
    </row>
    <row r="48" spans="1:39" x14ac:dyDescent="0.2">
      <c r="A48" s="3" t="s">
        <v>51</v>
      </c>
      <c r="B48" s="4" t="s">
        <v>124</v>
      </c>
      <c r="C48" s="4" t="s">
        <v>119</v>
      </c>
      <c r="D48" s="4" t="s">
        <v>123</v>
      </c>
      <c r="E48" s="4">
        <v>11</v>
      </c>
      <c r="F48" s="9">
        <v>39703</v>
      </c>
      <c r="G48" s="8">
        <v>24.383196666666667</v>
      </c>
      <c r="H48" s="8">
        <v>89.796350000000004</v>
      </c>
      <c r="I48" s="4" t="s">
        <v>129</v>
      </c>
      <c r="J48" s="4" t="s">
        <v>96</v>
      </c>
      <c r="K48" s="5">
        <v>41.932949999999998</v>
      </c>
      <c r="L48" s="107">
        <v>259.60000000000002</v>
      </c>
      <c r="M48" s="96">
        <v>15.43761788183348</v>
      </c>
      <c r="N48" s="107">
        <v>275.03761788183351</v>
      </c>
      <c r="O48" s="96">
        <f t="shared" si="3"/>
        <v>5.6129114267074769</v>
      </c>
      <c r="P48" s="6">
        <v>3.7499999999999998E-15</v>
      </c>
      <c r="Q48" s="7">
        <v>9.4549592901152904E-14</v>
      </c>
      <c r="R48" s="11">
        <v>8.5997879957317149</v>
      </c>
      <c r="S48" t="s">
        <v>139</v>
      </c>
      <c r="T48" s="18">
        <v>41500</v>
      </c>
      <c r="U48" s="19">
        <v>10.269426870843118</v>
      </c>
      <c r="V48" s="22">
        <v>3800</v>
      </c>
      <c r="W48" s="23">
        <v>424600</v>
      </c>
      <c r="X48" s="24">
        <v>16800</v>
      </c>
      <c r="Y48" s="24">
        <v>1600</v>
      </c>
      <c r="Z48" s="25">
        <v>20.804734124036887</v>
      </c>
      <c r="AA48" s="26">
        <v>12.594381716716077</v>
      </c>
      <c r="AB48" s="26">
        <v>4.2314965146672927</v>
      </c>
      <c r="AC48" s="19">
        <v>0.789780791493083</v>
      </c>
      <c r="AD48" s="19">
        <v>0.28801046086630799</v>
      </c>
      <c r="AE48" s="26">
        <v>0.749</v>
      </c>
      <c r="AF48" s="15">
        <v>910</v>
      </c>
      <c r="AG48" s="25">
        <v>330.18095254635301</v>
      </c>
      <c r="AI48" s="89"/>
      <c r="AJ48" s="89"/>
      <c r="AK48" s="89"/>
      <c r="AL48" s="89"/>
      <c r="AM48" s="89"/>
    </row>
    <row r="49" spans="1:39" x14ac:dyDescent="0.2">
      <c r="A49" s="3" t="s">
        <v>51</v>
      </c>
      <c r="B49" s="4" t="s">
        <v>7</v>
      </c>
      <c r="C49" s="4" t="s">
        <v>119</v>
      </c>
      <c r="D49" s="4" t="s">
        <v>123</v>
      </c>
      <c r="E49" s="4">
        <v>11</v>
      </c>
      <c r="F49" s="9">
        <v>39703</v>
      </c>
      <c r="G49" s="8">
        <v>24.383196666666667</v>
      </c>
      <c r="H49" s="8">
        <v>89.796350000000004</v>
      </c>
      <c r="I49" s="4" t="s">
        <v>129</v>
      </c>
      <c r="J49" s="4" t="s">
        <v>97</v>
      </c>
      <c r="K49" s="5">
        <v>61.879640000000002</v>
      </c>
      <c r="L49" s="107">
        <v>253.6</v>
      </c>
      <c r="M49" s="96">
        <v>3.3192018395348186</v>
      </c>
      <c r="N49" s="107">
        <v>256.91920183953482</v>
      </c>
      <c r="O49" s="96">
        <f t="shared" si="3"/>
        <v>1.291924393260379</v>
      </c>
      <c r="P49" s="6">
        <v>3.7499999999999998E-15</v>
      </c>
      <c r="Q49" s="10">
        <v>1.070495929011529E-13</v>
      </c>
      <c r="R49" s="11">
        <v>8.4429465600621079</v>
      </c>
      <c r="S49" t="s">
        <v>139</v>
      </c>
      <c r="T49" s="18">
        <v>29700</v>
      </c>
      <c r="U49" s="19">
        <v>8.5412186047405303</v>
      </c>
      <c r="V49" s="22">
        <v>3800</v>
      </c>
      <c r="W49" s="23">
        <v>424600</v>
      </c>
      <c r="X49" s="24">
        <v>16800</v>
      </c>
      <c r="Y49" s="24">
        <v>1600</v>
      </c>
      <c r="Z49" s="25">
        <v>20.804734124036887</v>
      </c>
      <c r="AA49" s="26">
        <v>12.594381716716077</v>
      </c>
      <c r="AB49" s="26">
        <v>4.2314965146672927</v>
      </c>
      <c r="AC49" s="19">
        <v>1.1020814676181201</v>
      </c>
      <c r="AD49" s="19">
        <v>0.39236902884236702</v>
      </c>
      <c r="AE49" s="26">
        <v>0.53600000000000003</v>
      </c>
      <c r="AF49" s="15">
        <v>1260</v>
      </c>
      <c r="AG49" s="25">
        <v>449.81970204546701</v>
      </c>
      <c r="AI49" s="89"/>
      <c r="AJ49" s="89"/>
      <c r="AK49" s="89"/>
      <c r="AL49" s="89"/>
      <c r="AM49" s="89"/>
    </row>
    <row r="50" spans="1:39" x14ac:dyDescent="0.2">
      <c r="A50" s="3" t="s">
        <v>52</v>
      </c>
      <c r="B50" s="4" t="s">
        <v>124</v>
      </c>
      <c r="C50" s="4" t="s">
        <v>119</v>
      </c>
      <c r="D50" s="4" t="s">
        <v>123</v>
      </c>
      <c r="E50" s="4">
        <v>11</v>
      </c>
      <c r="F50" s="9">
        <v>40366</v>
      </c>
      <c r="G50" s="8">
        <v>24.384419999999999</v>
      </c>
      <c r="H50" s="8">
        <v>89.795779999999993</v>
      </c>
      <c r="I50" s="4" t="s">
        <v>129</v>
      </c>
      <c r="J50" s="4" t="s">
        <v>98</v>
      </c>
      <c r="K50" s="5">
        <v>60.340170000000001</v>
      </c>
      <c r="L50" s="107">
        <v>272</v>
      </c>
      <c r="M50" s="96">
        <v>5.3679825047666556</v>
      </c>
      <c r="N50" s="107">
        <v>277.36798250476664</v>
      </c>
      <c r="O50" s="96">
        <f t="shared" si="3"/>
        <v>1.9353288206847759</v>
      </c>
      <c r="P50" s="6">
        <v>3.7499999999999998E-15</v>
      </c>
      <c r="Q50" s="10">
        <v>1.008495929011529E-13</v>
      </c>
      <c r="R50" s="11">
        <v>9.9100486335090565</v>
      </c>
      <c r="S50" t="s">
        <v>139</v>
      </c>
      <c r="T50" s="18">
        <v>31000</v>
      </c>
      <c r="U50" s="19">
        <v>10.097255149925045</v>
      </c>
      <c r="V50" s="22">
        <v>3800</v>
      </c>
      <c r="W50" s="23">
        <v>424600</v>
      </c>
      <c r="X50" s="24">
        <v>16800</v>
      </c>
      <c r="Y50" s="24">
        <v>1600</v>
      </c>
      <c r="Z50" s="25">
        <v>20.804734124036887</v>
      </c>
      <c r="AA50" s="26">
        <v>12.594381716716077</v>
      </c>
      <c r="AB50" s="26">
        <v>4.2314965146672927</v>
      </c>
      <c r="AC50" s="19">
        <v>1.0566055076390399</v>
      </c>
      <c r="AD50" s="19">
        <v>0.382609225547418</v>
      </c>
      <c r="AE50" s="26">
        <v>0.56000000000000005</v>
      </c>
      <c r="AF50" s="15">
        <v>1210</v>
      </c>
      <c r="AG50" s="25">
        <v>440</v>
      </c>
      <c r="AI50" s="89"/>
      <c r="AJ50" s="89"/>
      <c r="AK50" s="89"/>
      <c r="AL50" s="89"/>
      <c r="AM50" s="89"/>
    </row>
    <row r="51" spans="1:39" x14ac:dyDescent="0.2">
      <c r="A51" s="3" t="s">
        <v>53</v>
      </c>
      <c r="B51" s="4" t="s">
        <v>124</v>
      </c>
      <c r="C51" s="4" t="s">
        <v>119</v>
      </c>
      <c r="D51" s="4" t="s">
        <v>123</v>
      </c>
      <c r="E51" s="4">
        <v>11</v>
      </c>
      <c r="F51" s="9">
        <v>40368</v>
      </c>
      <c r="G51" s="8">
        <v>24.386240000000001</v>
      </c>
      <c r="H51" s="8">
        <v>89.796570000000003</v>
      </c>
      <c r="I51" s="4" t="s">
        <v>129</v>
      </c>
      <c r="J51" s="4" t="s">
        <v>99</v>
      </c>
      <c r="K51" s="5">
        <v>59.930140000000002</v>
      </c>
      <c r="L51" s="107">
        <v>260.5</v>
      </c>
      <c r="M51" s="96">
        <v>5.0531928791734071</v>
      </c>
      <c r="N51" s="107">
        <v>265.55319287917342</v>
      </c>
      <c r="O51" s="96">
        <f t="shared" si="3"/>
        <v>1.9028929098482379</v>
      </c>
      <c r="P51" s="6">
        <v>3.7499999999999998E-15</v>
      </c>
      <c r="Q51" s="10">
        <v>1.633495929011529E-13</v>
      </c>
      <c r="R51" s="11">
        <v>11.475790344553225</v>
      </c>
      <c r="S51" t="s">
        <v>139</v>
      </c>
      <c r="T51" s="18">
        <v>48400</v>
      </c>
      <c r="U51" s="19">
        <v>11.632487500895571</v>
      </c>
      <c r="V51" s="22">
        <v>3800</v>
      </c>
      <c r="W51" s="23">
        <v>424600</v>
      </c>
      <c r="X51" s="24">
        <v>16800</v>
      </c>
      <c r="Y51" s="24">
        <v>1600</v>
      </c>
      <c r="Z51" s="25">
        <v>20.804734124036887</v>
      </c>
      <c r="AA51" s="26">
        <v>12.594381716716077</v>
      </c>
      <c r="AB51" s="26">
        <v>4.2314965146672927</v>
      </c>
      <c r="AC51" s="19">
        <v>0.67676859068682604</v>
      </c>
      <c r="AD51" s="19">
        <v>0.25030636236173598</v>
      </c>
      <c r="AE51" s="26">
        <v>0.874</v>
      </c>
      <c r="AF51" s="15">
        <v>780</v>
      </c>
      <c r="AG51" s="25">
        <v>290</v>
      </c>
      <c r="AI51" s="92"/>
      <c r="AJ51" s="89"/>
      <c r="AK51" s="89"/>
      <c r="AL51" s="89"/>
      <c r="AM51" s="89"/>
    </row>
    <row r="52" spans="1:39" x14ac:dyDescent="0.2">
      <c r="A52" s="81" t="s">
        <v>151</v>
      </c>
      <c r="B52" s="82"/>
      <c r="C52" s="82"/>
      <c r="D52" s="82"/>
      <c r="E52" s="82"/>
      <c r="F52" s="82"/>
      <c r="G52" s="82"/>
      <c r="H52" s="82"/>
      <c r="I52" s="82"/>
      <c r="J52" s="83"/>
      <c r="K52" s="83"/>
      <c r="L52" s="83"/>
      <c r="M52" s="83"/>
      <c r="N52" s="83"/>
      <c r="O52" s="83"/>
      <c r="P52" s="83"/>
      <c r="Q52" s="83"/>
      <c r="R52" s="83"/>
      <c r="S52" s="82"/>
      <c r="T52" s="84"/>
      <c r="U52" s="85"/>
      <c r="V52" s="82"/>
      <c r="W52" s="82"/>
      <c r="X52" s="82"/>
      <c r="Y52" s="82"/>
      <c r="Z52" s="86"/>
      <c r="AA52" s="82"/>
      <c r="AB52" s="82"/>
      <c r="AC52" s="87"/>
      <c r="AD52" s="87"/>
      <c r="AE52" s="82"/>
      <c r="AF52" s="82"/>
      <c r="AG52" s="86"/>
      <c r="AH52" s="71"/>
      <c r="AI52" s="71"/>
      <c r="AJ52" s="71"/>
    </row>
    <row r="53" spans="1:39" x14ac:dyDescent="0.2">
      <c r="A53" s="3" t="s">
        <v>152</v>
      </c>
      <c r="B53" s="4" t="s">
        <v>7</v>
      </c>
      <c r="C53" s="4" t="s">
        <v>100</v>
      </c>
      <c r="D53" s="4" t="s">
        <v>8</v>
      </c>
      <c r="E53" s="4">
        <v>4</v>
      </c>
      <c r="F53" s="93">
        <v>37377</v>
      </c>
      <c r="G53" s="8">
        <v>29.3264</v>
      </c>
      <c r="H53" s="8">
        <v>95.311499999999995</v>
      </c>
      <c r="I53" s="4" t="s">
        <v>8</v>
      </c>
      <c r="J53" s="4" t="s">
        <v>8</v>
      </c>
      <c r="K53" s="5" t="s">
        <v>8</v>
      </c>
      <c r="L53" s="13" t="s">
        <v>8</v>
      </c>
      <c r="M53" s="1" t="s">
        <v>8</v>
      </c>
      <c r="N53" s="13" t="s">
        <v>8</v>
      </c>
      <c r="O53" s="11" t="s">
        <v>8</v>
      </c>
      <c r="P53" s="6" t="s">
        <v>8</v>
      </c>
      <c r="Q53" s="105" t="s">
        <v>8</v>
      </c>
      <c r="R53" s="11" t="s">
        <v>8</v>
      </c>
      <c r="S53" t="s">
        <v>8</v>
      </c>
      <c r="T53" s="18">
        <v>157450</v>
      </c>
      <c r="U53" s="19">
        <v>3.1</v>
      </c>
      <c r="V53" s="22">
        <v>4800</v>
      </c>
      <c r="W53" s="23">
        <v>239300</v>
      </c>
      <c r="X53" s="24">
        <v>11300</v>
      </c>
      <c r="Y53" s="24">
        <v>1300</v>
      </c>
      <c r="Z53" s="25">
        <v>18.74707265059649</v>
      </c>
      <c r="AA53" s="26">
        <v>17.563560408686062</v>
      </c>
      <c r="AB53" s="26">
        <v>5.4976937414001119</v>
      </c>
      <c r="AC53" s="19">
        <v>0.28853107018618501</v>
      </c>
      <c r="AD53" s="19">
        <v>7.13049873394698E-2</v>
      </c>
      <c r="AE53" s="26">
        <v>1.8420000000000001</v>
      </c>
      <c r="AF53" s="15">
        <v>190</v>
      </c>
      <c r="AG53" s="25">
        <v>50</v>
      </c>
    </row>
    <row r="54" spans="1:39" x14ac:dyDescent="0.2">
      <c r="A54" s="3" t="s">
        <v>153</v>
      </c>
      <c r="B54" s="4" t="s">
        <v>7</v>
      </c>
      <c r="C54" s="4" t="s">
        <v>21</v>
      </c>
      <c r="D54" s="4" t="s">
        <v>8</v>
      </c>
      <c r="E54" s="4" t="s">
        <v>17</v>
      </c>
      <c r="F54" s="93">
        <v>37377</v>
      </c>
      <c r="G54" s="8">
        <v>30.095600000000001</v>
      </c>
      <c r="H54" s="8">
        <v>95.066199999999995</v>
      </c>
      <c r="I54" s="4" t="s">
        <v>8</v>
      </c>
      <c r="J54" s="4" t="s">
        <v>8</v>
      </c>
      <c r="K54" s="5" t="s">
        <v>8</v>
      </c>
      <c r="L54" s="13" t="s">
        <v>8</v>
      </c>
      <c r="M54" s="1" t="s">
        <v>8</v>
      </c>
      <c r="N54" s="13" t="s">
        <v>8</v>
      </c>
      <c r="O54" s="11" t="s">
        <v>8</v>
      </c>
      <c r="P54" s="6" t="s">
        <v>8</v>
      </c>
      <c r="Q54" s="105" t="s">
        <v>8</v>
      </c>
      <c r="R54" s="11" t="s">
        <v>8</v>
      </c>
      <c r="S54" t="s">
        <v>8</v>
      </c>
      <c r="T54" s="18">
        <v>22350</v>
      </c>
      <c r="U54" s="19">
        <v>4.3</v>
      </c>
      <c r="V54" s="22">
        <v>4400</v>
      </c>
      <c r="W54" s="23">
        <v>10000</v>
      </c>
      <c r="X54" s="24">
        <v>2300</v>
      </c>
      <c r="Y54" s="24">
        <v>2200</v>
      </c>
      <c r="Z54" s="25">
        <v>27.518298720596544</v>
      </c>
      <c r="AA54" s="26">
        <v>13.450795146702532</v>
      </c>
      <c r="AB54" s="26">
        <v>4.5960043487008742</v>
      </c>
      <c r="AC54" s="19">
        <v>1.5685759858811801</v>
      </c>
      <c r="AD54" s="19">
        <v>0.50450537185144195</v>
      </c>
      <c r="AE54" s="26">
        <v>0.28000000000000003</v>
      </c>
      <c r="AF54" s="15">
        <v>40</v>
      </c>
      <c r="AG54" s="25">
        <v>15</v>
      </c>
    </row>
    <row r="55" spans="1:39" x14ac:dyDescent="0.2">
      <c r="A55" s="3" t="s">
        <v>154</v>
      </c>
      <c r="B55" s="4" t="s">
        <v>7</v>
      </c>
      <c r="C55" s="4" t="s">
        <v>184</v>
      </c>
      <c r="D55" s="4" t="s">
        <v>8</v>
      </c>
      <c r="E55" s="4" t="s">
        <v>18</v>
      </c>
      <c r="F55" s="93">
        <v>37377</v>
      </c>
      <c r="G55" s="8">
        <v>30.096699999999998</v>
      </c>
      <c r="H55" s="8">
        <v>95.064700000000002</v>
      </c>
      <c r="I55" s="4" t="s">
        <v>8</v>
      </c>
      <c r="J55" s="4" t="s">
        <v>8</v>
      </c>
      <c r="K55" s="5" t="s">
        <v>8</v>
      </c>
      <c r="L55" s="13" t="s">
        <v>8</v>
      </c>
      <c r="M55" s="1" t="s">
        <v>8</v>
      </c>
      <c r="N55" s="13" t="s">
        <v>8</v>
      </c>
      <c r="O55" s="11" t="s">
        <v>8</v>
      </c>
      <c r="P55" s="6" t="s">
        <v>8</v>
      </c>
      <c r="Q55" s="105" t="s">
        <v>8</v>
      </c>
      <c r="R55" s="11" t="s">
        <v>8</v>
      </c>
      <c r="S55" t="s">
        <v>8</v>
      </c>
      <c r="T55" s="18">
        <v>19640</v>
      </c>
      <c r="U55" s="19">
        <v>4</v>
      </c>
      <c r="V55" s="22">
        <v>4800</v>
      </c>
      <c r="W55" s="23">
        <v>13500</v>
      </c>
      <c r="X55" s="24">
        <v>3300</v>
      </c>
      <c r="Y55" s="24">
        <v>2100</v>
      </c>
      <c r="Z55" s="25">
        <v>27.672171689309131</v>
      </c>
      <c r="AA55" s="26">
        <v>16.925588507534052</v>
      </c>
      <c r="AB55" s="26">
        <v>5.3285584336743907</v>
      </c>
      <c r="AC55" s="19">
        <v>2.2301512826393601</v>
      </c>
      <c r="AD55" s="19">
        <v>0.57512566310409297</v>
      </c>
      <c r="AE55" s="26">
        <v>0.26300000000000001</v>
      </c>
      <c r="AF55" s="15">
        <v>80</v>
      </c>
      <c r="AG55" s="25">
        <v>20</v>
      </c>
    </row>
    <row r="56" spans="1:39" x14ac:dyDescent="0.2">
      <c r="A56" s="3" t="s">
        <v>155</v>
      </c>
      <c r="B56" s="4" t="s">
        <v>7</v>
      </c>
      <c r="C56" s="4" t="s">
        <v>159</v>
      </c>
      <c r="D56" s="4" t="s">
        <v>8</v>
      </c>
      <c r="E56" s="4" t="s">
        <v>16</v>
      </c>
      <c r="F56" s="93">
        <v>37377</v>
      </c>
      <c r="G56" s="8">
        <v>29.945399999999999</v>
      </c>
      <c r="H56" s="8">
        <v>94.8035</v>
      </c>
      <c r="I56" s="4" t="s">
        <v>8</v>
      </c>
      <c r="J56" s="4" t="s">
        <v>8</v>
      </c>
      <c r="K56" s="5" t="s">
        <v>8</v>
      </c>
      <c r="L56" s="13" t="s">
        <v>8</v>
      </c>
      <c r="M56" s="1" t="s">
        <v>8</v>
      </c>
      <c r="N56" s="13" t="s">
        <v>8</v>
      </c>
      <c r="O56" s="11" t="s">
        <v>8</v>
      </c>
      <c r="P56" s="6" t="s">
        <v>8</v>
      </c>
      <c r="Q56" s="105" t="s">
        <v>8</v>
      </c>
      <c r="R56" s="11" t="s">
        <v>8</v>
      </c>
      <c r="S56" t="s">
        <v>8</v>
      </c>
      <c r="T56" s="18">
        <v>127550</v>
      </c>
      <c r="U56" s="19">
        <v>3.7</v>
      </c>
      <c r="V56" s="22">
        <v>4200</v>
      </c>
      <c r="W56" s="23">
        <v>800</v>
      </c>
      <c r="X56" s="24">
        <v>0</v>
      </c>
      <c r="Y56" s="24">
        <v>1800</v>
      </c>
      <c r="Z56" s="25">
        <v>22.442569342540228</v>
      </c>
      <c r="AA56" s="26">
        <v>12.765102926545032</v>
      </c>
      <c r="AB56" s="26">
        <v>4.4871855896058372</v>
      </c>
      <c r="AC56" s="19">
        <v>0.261522314916736</v>
      </c>
      <c r="AD56" s="19">
        <v>8.8379870651542097E-2</v>
      </c>
      <c r="AE56" s="26">
        <v>1.5820000000000001</v>
      </c>
      <c r="AF56" s="15">
        <v>0.56488820022014896</v>
      </c>
      <c r="AG56" s="25">
        <v>1</v>
      </c>
    </row>
    <row r="57" spans="1:39" x14ac:dyDescent="0.2">
      <c r="A57" s="3" t="s">
        <v>156</v>
      </c>
      <c r="B57" s="4" t="s">
        <v>7</v>
      </c>
      <c r="C57" s="4" t="s">
        <v>160</v>
      </c>
      <c r="D57" s="4" t="s">
        <v>8</v>
      </c>
      <c r="E57" s="4" t="s">
        <v>16</v>
      </c>
      <c r="F57" s="93">
        <v>37377</v>
      </c>
      <c r="G57" s="8">
        <v>29.9482</v>
      </c>
      <c r="H57" s="8">
        <v>94.800600000000003</v>
      </c>
      <c r="I57" s="4" t="s">
        <v>8</v>
      </c>
      <c r="J57" s="4" t="s">
        <v>8</v>
      </c>
      <c r="K57" s="5" t="s">
        <v>8</v>
      </c>
      <c r="L57" s="13" t="s">
        <v>8</v>
      </c>
      <c r="M57" s="1" t="s">
        <v>8</v>
      </c>
      <c r="N57" s="13" t="s">
        <v>8</v>
      </c>
      <c r="O57" s="11" t="s">
        <v>8</v>
      </c>
      <c r="P57" s="6" t="s">
        <v>8</v>
      </c>
      <c r="Q57" s="105" t="s">
        <v>8</v>
      </c>
      <c r="R57" s="11" t="s">
        <v>8</v>
      </c>
      <c r="S57" t="s">
        <v>8</v>
      </c>
      <c r="T57" s="18">
        <v>23550</v>
      </c>
      <c r="U57" s="19">
        <v>4</v>
      </c>
      <c r="V57" s="22">
        <v>4300</v>
      </c>
      <c r="W57" s="23">
        <v>1700</v>
      </c>
      <c r="X57" s="24">
        <v>200</v>
      </c>
      <c r="Y57" s="24">
        <v>2100</v>
      </c>
      <c r="Z57" s="25">
        <v>28.047104311063141</v>
      </c>
      <c r="AA57" s="26">
        <v>13.718537096660832</v>
      </c>
      <c r="AB57" s="26">
        <v>4.6854503243726393</v>
      </c>
      <c r="AC57" s="19">
        <v>1.5182207313926199</v>
      </c>
      <c r="AD57" s="19">
        <v>0.47781113220640298</v>
      </c>
      <c r="AE57" s="26">
        <v>0.40500000000000003</v>
      </c>
      <c r="AF57" s="15">
        <v>10</v>
      </c>
      <c r="AG57" s="25">
        <v>2.1931530968273898</v>
      </c>
    </row>
    <row r="58" spans="1:39" x14ac:dyDescent="0.2">
      <c r="A58" s="3" t="s">
        <v>157</v>
      </c>
      <c r="B58" s="4" t="s">
        <v>7</v>
      </c>
      <c r="C58" s="4" t="s">
        <v>5</v>
      </c>
      <c r="D58" s="4" t="s">
        <v>8</v>
      </c>
      <c r="E58" s="4" t="s">
        <v>15</v>
      </c>
      <c r="F58" s="93">
        <v>37377</v>
      </c>
      <c r="G58" s="8">
        <v>29.709900000000001</v>
      </c>
      <c r="H58" s="8">
        <v>94.3279</v>
      </c>
      <c r="I58" s="4" t="s">
        <v>8</v>
      </c>
      <c r="J58" s="4" t="s">
        <v>8</v>
      </c>
      <c r="K58" s="5" t="s">
        <v>8</v>
      </c>
      <c r="L58" s="13" t="s">
        <v>8</v>
      </c>
      <c r="M58" s="1" t="s">
        <v>8</v>
      </c>
      <c r="N58" s="13" t="s">
        <v>8</v>
      </c>
      <c r="O58" s="11" t="s">
        <v>8</v>
      </c>
      <c r="P58" s="6" t="s">
        <v>8</v>
      </c>
      <c r="Q58" s="105" t="s">
        <v>8</v>
      </c>
      <c r="R58" s="11" t="s">
        <v>8</v>
      </c>
      <c r="S58" t="s">
        <v>8</v>
      </c>
      <c r="T58" s="18">
        <v>195660</v>
      </c>
      <c r="U58" s="19">
        <v>2.6</v>
      </c>
      <c r="V58" s="22">
        <v>4700</v>
      </c>
      <c r="W58" s="23">
        <v>16200</v>
      </c>
      <c r="X58" s="24">
        <v>1200</v>
      </c>
      <c r="Y58" s="24">
        <v>1700</v>
      </c>
      <c r="Z58" s="25">
        <v>26.708714757123079</v>
      </c>
      <c r="AA58" s="26">
        <v>17.03683236781518</v>
      </c>
      <c r="AB58" s="26">
        <v>5.3952889912703581</v>
      </c>
      <c r="AC58" s="19">
        <v>0.225441832353175</v>
      </c>
      <c r="AD58" s="19">
        <v>5.7197806989907299E-2</v>
      </c>
      <c r="AE58" s="26">
        <v>2.637</v>
      </c>
      <c r="AF58" s="15">
        <v>9.8608257471278797</v>
      </c>
      <c r="AG58" s="25">
        <v>2.5018320777385501</v>
      </c>
    </row>
    <row r="59" spans="1:39" x14ac:dyDescent="0.2">
      <c r="A59" s="3" t="s">
        <v>158</v>
      </c>
      <c r="B59" s="4" t="s">
        <v>7</v>
      </c>
      <c r="C59" s="4" t="s">
        <v>4</v>
      </c>
      <c r="D59" s="4" t="s">
        <v>8</v>
      </c>
      <c r="E59" s="4">
        <v>3</v>
      </c>
      <c r="F59" s="93">
        <v>37377</v>
      </c>
      <c r="G59" s="8">
        <v>29.604099999999999</v>
      </c>
      <c r="H59" s="8">
        <v>94.936899999999994</v>
      </c>
      <c r="I59" s="4" t="s">
        <v>8</v>
      </c>
      <c r="J59" s="4" t="s">
        <v>8</v>
      </c>
      <c r="K59" s="5" t="s">
        <v>8</v>
      </c>
      <c r="L59" s="13" t="s">
        <v>8</v>
      </c>
      <c r="M59" s="1" t="s">
        <v>8</v>
      </c>
      <c r="N59" s="13" t="s">
        <v>8</v>
      </c>
      <c r="O59" s="11" t="s">
        <v>8</v>
      </c>
      <c r="P59" s="6" t="s">
        <v>8</v>
      </c>
      <c r="Q59" s="105" t="s">
        <v>8</v>
      </c>
      <c r="R59" s="11" t="s">
        <v>8</v>
      </c>
      <c r="S59" t="s">
        <v>8</v>
      </c>
      <c r="T59" s="18">
        <v>390240</v>
      </c>
      <c r="U59" s="19">
        <v>5.0999999999999996</v>
      </c>
      <c r="V59" s="22">
        <v>4900</v>
      </c>
      <c r="W59" s="23">
        <v>204900</v>
      </c>
      <c r="X59" s="24">
        <v>3500</v>
      </c>
      <c r="Y59" s="24">
        <v>1100</v>
      </c>
      <c r="Z59" s="25">
        <v>16.513843781255041</v>
      </c>
      <c r="AA59" s="26">
        <v>18.153926048086472</v>
      </c>
      <c r="AB59" s="26">
        <v>5.6313901360470213</v>
      </c>
      <c r="AC59" s="19">
        <v>0.120236115877409</v>
      </c>
      <c r="AD59" s="19">
        <v>2.8963255992499101E-2</v>
      </c>
      <c r="AE59" s="26">
        <v>6.5190000000000001</v>
      </c>
      <c r="AF59" s="15">
        <v>70</v>
      </c>
      <c r="AG59" s="25">
        <v>15</v>
      </c>
    </row>
    <row r="60" spans="1:39" x14ac:dyDescent="0.2">
      <c r="A60" s="81" t="s">
        <v>161</v>
      </c>
      <c r="B60" s="82"/>
      <c r="C60" s="82"/>
      <c r="D60" s="82"/>
      <c r="E60" s="82"/>
      <c r="F60" s="82"/>
      <c r="G60" s="82"/>
      <c r="H60" s="82"/>
      <c r="I60" s="82"/>
      <c r="J60" s="83"/>
      <c r="K60" s="83"/>
      <c r="L60" s="83"/>
      <c r="M60" s="83"/>
      <c r="N60" s="83"/>
      <c r="O60" s="83"/>
      <c r="P60" s="83"/>
      <c r="Q60" s="106"/>
      <c r="R60" s="83"/>
      <c r="S60" s="82"/>
      <c r="T60" s="84"/>
      <c r="U60" s="85"/>
      <c r="V60" s="82"/>
      <c r="W60" s="82"/>
      <c r="X60" s="82"/>
      <c r="Y60" s="82"/>
      <c r="Z60" s="86"/>
      <c r="AA60" s="82"/>
      <c r="AB60" s="82"/>
      <c r="AC60" s="87"/>
      <c r="AD60" s="87"/>
      <c r="AE60" s="82"/>
      <c r="AF60" s="82"/>
      <c r="AG60" s="86"/>
      <c r="AH60" s="71"/>
      <c r="AI60" s="71"/>
      <c r="AJ60" s="71"/>
    </row>
    <row r="61" spans="1:39" x14ac:dyDescent="0.2">
      <c r="A61" s="3" t="s">
        <v>164</v>
      </c>
      <c r="B61" s="4" t="s">
        <v>166</v>
      </c>
      <c r="C61" s="4" t="s">
        <v>167</v>
      </c>
      <c r="D61" s="4" t="s">
        <v>8</v>
      </c>
      <c r="E61" s="4" t="s">
        <v>169</v>
      </c>
      <c r="F61" s="88">
        <v>1999</v>
      </c>
      <c r="G61" s="8">
        <v>27.033000000000001</v>
      </c>
      <c r="H61" s="8">
        <v>90.073800000000006</v>
      </c>
      <c r="I61" s="4" t="s">
        <v>8</v>
      </c>
      <c r="J61" s="4" t="s">
        <v>8</v>
      </c>
      <c r="K61" s="5" t="s">
        <v>8</v>
      </c>
      <c r="L61" s="13" t="s">
        <v>8</v>
      </c>
      <c r="M61" s="1" t="s">
        <v>8</v>
      </c>
      <c r="N61" s="13" t="s">
        <v>8</v>
      </c>
      <c r="O61" s="11" t="s">
        <v>8</v>
      </c>
      <c r="P61" s="6" t="s">
        <v>8</v>
      </c>
      <c r="Q61" s="105" t="s">
        <v>8</v>
      </c>
      <c r="R61" s="11" t="s">
        <v>8</v>
      </c>
      <c r="S61" t="s">
        <v>8</v>
      </c>
      <c r="T61" s="18">
        <v>38500</v>
      </c>
      <c r="U61" s="19">
        <v>7.8</v>
      </c>
      <c r="V61" s="22">
        <v>3500</v>
      </c>
      <c r="W61" s="23">
        <v>7900</v>
      </c>
      <c r="X61" s="24">
        <v>0</v>
      </c>
      <c r="Y61" s="24">
        <v>2200</v>
      </c>
      <c r="Z61" s="25">
        <v>23</v>
      </c>
      <c r="AA61" s="26">
        <v>9.9274769025588281</v>
      </c>
      <c r="AB61" s="26">
        <v>3.6413023900179282</v>
      </c>
      <c r="AC61" s="19">
        <v>0.67806630592207795</v>
      </c>
      <c r="AD61" s="19">
        <v>0.30104811753595301</v>
      </c>
      <c r="AE61" s="26">
        <v>0.874</v>
      </c>
      <c r="AF61" s="15">
        <v>15</v>
      </c>
      <c r="AG61" s="25">
        <v>6.3822567895277302</v>
      </c>
    </row>
    <row r="62" spans="1:39" x14ac:dyDescent="0.2">
      <c r="A62" s="3" t="s">
        <v>165</v>
      </c>
      <c r="B62" s="4" t="s">
        <v>166</v>
      </c>
      <c r="C62" s="4" t="s">
        <v>167</v>
      </c>
      <c r="D62" s="4" t="s">
        <v>8</v>
      </c>
      <c r="E62" s="4" t="s">
        <v>169</v>
      </c>
      <c r="F62" s="88">
        <v>2002</v>
      </c>
      <c r="G62" s="8">
        <v>27.033000000000001</v>
      </c>
      <c r="H62" s="8">
        <v>90.073800000000006</v>
      </c>
      <c r="I62" s="4" t="s">
        <v>8</v>
      </c>
      <c r="J62" s="4" t="s">
        <v>8</v>
      </c>
      <c r="K62" s="5" t="s">
        <v>8</v>
      </c>
      <c r="L62" s="13" t="s">
        <v>8</v>
      </c>
      <c r="M62" s="1" t="s">
        <v>8</v>
      </c>
      <c r="N62" s="13" t="s">
        <v>8</v>
      </c>
      <c r="O62" s="11" t="s">
        <v>8</v>
      </c>
      <c r="P62" s="6" t="s">
        <v>8</v>
      </c>
      <c r="Q62" s="105" t="s">
        <v>8</v>
      </c>
      <c r="R62" s="11" t="s">
        <v>8</v>
      </c>
      <c r="S62" t="s">
        <v>8</v>
      </c>
      <c r="T62" s="18">
        <v>39300</v>
      </c>
      <c r="U62" s="19">
        <v>2.5</v>
      </c>
      <c r="V62" s="22">
        <v>3500</v>
      </c>
      <c r="W62" s="23">
        <v>7900</v>
      </c>
      <c r="X62" s="24">
        <v>0</v>
      </c>
      <c r="Y62" s="24">
        <v>2200</v>
      </c>
      <c r="Z62" s="25">
        <v>23</v>
      </c>
      <c r="AA62" s="26">
        <v>9.9274769025588281</v>
      </c>
      <c r="AB62" s="26">
        <v>3.6413023900179282</v>
      </c>
      <c r="AC62" s="19">
        <v>0.66426342946564898</v>
      </c>
      <c r="AD62" s="19">
        <v>0.28548787202245202</v>
      </c>
      <c r="AE62" s="26">
        <v>0.89200000000000002</v>
      </c>
      <c r="AF62" s="15">
        <v>15</v>
      </c>
      <c r="AG62" s="25">
        <v>6.0523776878475699</v>
      </c>
    </row>
    <row r="63" spans="1:39" x14ac:dyDescent="0.2">
      <c r="A63" s="81" t="s">
        <v>162</v>
      </c>
      <c r="B63" s="82"/>
      <c r="C63" s="82"/>
      <c r="D63" s="82"/>
      <c r="E63" s="82"/>
      <c r="F63" s="82"/>
      <c r="G63" s="82"/>
      <c r="H63" s="82"/>
      <c r="I63" s="82"/>
      <c r="J63" s="83"/>
      <c r="K63" s="83"/>
      <c r="L63" s="83"/>
      <c r="M63" s="83"/>
      <c r="N63" s="83"/>
      <c r="O63" s="83"/>
      <c r="P63" s="83"/>
      <c r="Q63" s="106"/>
      <c r="R63" s="83"/>
      <c r="S63" s="82"/>
      <c r="T63" s="84"/>
      <c r="U63" s="85"/>
      <c r="V63" s="82"/>
      <c r="W63" s="82"/>
      <c r="X63" s="82"/>
      <c r="Y63" s="82"/>
      <c r="Z63" s="86"/>
      <c r="AA63" s="82"/>
      <c r="AB63" s="82"/>
      <c r="AC63" s="87"/>
      <c r="AD63" s="87"/>
      <c r="AE63" s="82"/>
      <c r="AF63" s="82"/>
      <c r="AG63" s="86"/>
      <c r="AH63" s="71"/>
      <c r="AI63" s="71"/>
      <c r="AJ63" s="71"/>
    </row>
    <row r="64" spans="1:39" x14ac:dyDescent="0.2">
      <c r="A64" s="3" t="s">
        <v>163</v>
      </c>
      <c r="B64" s="4" t="s">
        <v>7</v>
      </c>
      <c r="C64" s="4" t="s">
        <v>116</v>
      </c>
      <c r="D64" s="4" t="s">
        <v>8</v>
      </c>
      <c r="E64" s="4" t="s">
        <v>168</v>
      </c>
      <c r="F64" s="9" t="s">
        <v>8</v>
      </c>
      <c r="G64" s="8">
        <v>26.8887</v>
      </c>
      <c r="H64" s="8">
        <v>88.476200000000006</v>
      </c>
      <c r="I64" s="4" t="s">
        <v>8</v>
      </c>
      <c r="J64" s="4" t="s">
        <v>8</v>
      </c>
      <c r="K64" s="5" t="s">
        <v>8</v>
      </c>
      <c r="L64" s="13" t="s">
        <v>8</v>
      </c>
      <c r="M64" s="1" t="s">
        <v>8</v>
      </c>
      <c r="N64" s="13" t="s">
        <v>8</v>
      </c>
      <c r="O64" s="11" t="s">
        <v>8</v>
      </c>
      <c r="P64" s="6" t="s">
        <v>8</v>
      </c>
      <c r="Q64" s="105" t="s">
        <v>8</v>
      </c>
      <c r="R64" s="11" t="s">
        <v>8</v>
      </c>
      <c r="S64" t="s">
        <v>8</v>
      </c>
      <c r="T64" s="18">
        <v>14310</v>
      </c>
      <c r="U64" s="19">
        <v>18.100000000000001</v>
      </c>
      <c r="V64" s="22">
        <v>3200</v>
      </c>
      <c r="W64" s="23">
        <v>8200</v>
      </c>
      <c r="X64" s="24">
        <v>600</v>
      </c>
      <c r="Y64" s="24">
        <v>2400</v>
      </c>
      <c r="Z64" s="25">
        <v>25.90458597767557</v>
      </c>
      <c r="AA64" s="26">
        <v>8.4756658609938942</v>
      </c>
      <c r="AB64" s="26">
        <v>3.1929131870556873</v>
      </c>
      <c r="AC64" s="19">
        <v>1.56156059359681</v>
      </c>
      <c r="AD64" s="19">
        <v>0.96602366536444295</v>
      </c>
      <c r="AE64" s="26">
        <v>0.379</v>
      </c>
      <c r="AF64" s="15">
        <v>35</v>
      </c>
      <c r="AG64" s="25">
        <v>20</v>
      </c>
    </row>
    <row r="65" spans="6:36" x14ac:dyDescent="0.2">
      <c r="F65" s="71"/>
      <c r="G65" s="71"/>
      <c r="H65" s="71"/>
      <c r="I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</row>
    <row r="66" spans="6:36" x14ac:dyDescent="0.2"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</row>
    <row r="67" spans="6:36" x14ac:dyDescent="0.2"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workbookViewId="0">
      <selection activeCell="G74" sqref="G74"/>
    </sheetView>
  </sheetViews>
  <sheetFormatPr baseColWidth="10" defaultRowHeight="16" x14ac:dyDescent="0.2"/>
  <cols>
    <col min="6" max="6" width="12.6640625" customWidth="1"/>
    <col min="7" max="8" width="11.6640625" customWidth="1"/>
  </cols>
  <sheetData>
    <row r="1" spans="1:12" ht="62" customHeight="1" x14ac:dyDescent="0.2">
      <c r="A1" s="16" t="s">
        <v>0</v>
      </c>
      <c r="B1" s="16" t="s">
        <v>10</v>
      </c>
      <c r="C1" s="16" t="s">
        <v>141</v>
      </c>
      <c r="D1" s="16" t="s">
        <v>14</v>
      </c>
      <c r="E1" s="16" t="s">
        <v>145</v>
      </c>
      <c r="F1" s="16" t="s">
        <v>142</v>
      </c>
      <c r="G1" s="16" t="s">
        <v>143</v>
      </c>
      <c r="H1" s="17" t="s">
        <v>144</v>
      </c>
    </row>
    <row r="2" spans="1:12" x14ac:dyDescent="0.2">
      <c r="A2" s="27" t="s">
        <v>55</v>
      </c>
      <c r="B2" s="28" t="s">
        <v>7</v>
      </c>
      <c r="C2" s="28">
        <v>1</v>
      </c>
      <c r="D2" s="29">
        <v>35.801299999999998</v>
      </c>
      <c r="E2" s="30">
        <v>300</v>
      </c>
      <c r="F2" s="54" t="s">
        <v>8</v>
      </c>
      <c r="G2" s="54" t="s">
        <v>8</v>
      </c>
      <c r="H2" s="54" t="s">
        <v>8</v>
      </c>
    </row>
    <row r="3" spans="1:12" x14ac:dyDescent="0.2">
      <c r="A3" s="31" t="s">
        <v>56</v>
      </c>
      <c r="B3" s="32" t="s">
        <v>7</v>
      </c>
      <c r="C3" s="32">
        <v>2</v>
      </c>
      <c r="D3" s="33">
        <v>25.040999999999997</v>
      </c>
      <c r="E3" s="34">
        <v>303</v>
      </c>
      <c r="F3" s="55" t="s">
        <v>8</v>
      </c>
      <c r="G3" s="55" t="s">
        <v>8</v>
      </c>
      <c r="H3" s="55" t="s">
        <v>8</v>
      </c>
    </row>
    <row r="4" spans="1:12" x14ac:dyDescent="0.2">
      <c r="A4" s="27" t="s">
        <v>57</v>
      </c>
      <c r="B4" s="28" t="s">
        <v>7</v>
      </c>
      <c r="C4" s="28" t="s">
        <v>15</v>
      </c>
      <c r="D4" s="29">
        <v>26.309099999999997</v>
      </c>
      <c r="E4" s="30">
        <v>301</v>
      </c>
      <c r="F4" s="54" t="s">
        <v>8</v>
      </c>
      <c r="G4" s="54" t="s">
        <v>8</v>
      </c>
      <c r="H4" s="54" t="s">
        <v>8</v>
      </c>
    </row>
    <row r="5" spans="1:12" x14ac:dyDescent="0.2">
      <c r="A5" s="31" t="s">
        <v>58</v>
      </c>
      <c r="B5" s="32" t="s">
        <v>7</v>
      </c>
      <c r="C5" s="32" t="s">
        <v>19</v>
      </c>
      <c r="D5" s="33">
        <v>25.143900000000002</v>
      </c>
      <c r="E5" s="34">
        <v>301</v>
      </c>
      <c r="F5" s="55" t="s">
        <v>8</v>
      </c>
      <c r="G5" s="55" t="s">
        <v>8</v>
      </c>
      <c r="H5" s="55" t="s">
        <v>8</v>
      </c>
    </row>
    <row r="6" spans="1:12" x14ac:dyDescent="0.2">
      <c r="A6" s="27" t="s">
        <v>59</v>
      </c>
      <c r="B6" s="28" t="s">
        <v>7</v>
      </c>
      <c r="C6" s="28" t="s">
        <v>16</v>
      </c>
      <c r="D6" s="29">
        <v>22.273999999999997</v>
      </c>
      <c r="E6" s="30">
        <v>303</v>
      </c>
      <c r="F6" s="54" t="s">
        <v>8</v>
      </c>
      <c r="G6" s="54" t="s">
        <v>8</v>
      </c>
      <c r="H6" s="54" t="s">
        <v>8</v>
      </c>
    </row>
    <row r="7" spans="1:12" x14ac:dyDescent="0.2">
      <c r="A7" s="31" t="s">
        <v>60</v>
      </c>
      <c r="B7" s="32" t="s">
        <v>7</v>
      </c>
      <c r="C7" s="32" t="s">
        <v>18</v>
      </c>
      <c r="D7" s="33">
        <v>30.102799999999998</v>
      </c>
      <c r="E7" s="34">
        <v>304</v>
      </c>
      <c r="F7" s="55" t="s">
        <v>8</v>
      </c>
      <c r="G7" s="55" t="s">
        <v>8</v>
      </c>
      <c r="H7" s="55" t="s">
        <v>8</v>
      </c>
    </row>
    <row r="8" spans="1:12" x14ac:dyDescent="0.2">
      <c r="A8" s="27" t="s">
        <v>61</v>
      </c>
      <c r="B8" s="28" t="s">
        <v>7</v>
      </c>
      <c r="C8" s="28" t="s">
        <v>17</v>
      </c>
      <c r="D8" s="29">
        <v>27.137899999999998</v>
      </c>
      <c r="E8" s="30">
        <v>304</v>
      </c>
      <c r="F8" s="54" t="s">
        <v>8</v>
      </c>
      <c r="G8" s="54" t="s">
        <v>8</v>
      </c>
      <c r="H8" s="54" t="s">
        <v>8</v>
      </c>
    </row>
    <row r="9" spans="1:12" x14ac:dyDescent="0.2">
      <c r="A9" s="31" t="s">
        <v>24</v>
      </c>
      <c r="B9" s="32" t="s">
        <v>124</v>
      </c>
      <c r="C9" s="32">
        <v>5</v>
      </c>
      <c r="D9" s="33">
        <v>34.604590000000002</v>
      </c>
      <c r="E9" s="34">
        <v>258</v>
      </c>
      <c r="F9" s="55" t="s">
        <v>8</v>
      </c>
      <c r="G9" s="55" t="s">
        <v>8</v>
      </c>
      <c r="H9" s="55" t="s">
        <v>8</v>
      </c>
    </row>
    <row r="10" spans="1:12" x14ac:dyDescent="0.2">
      <c r="A10" s="27" t="s">
        <v>24</v>
      </c>
      <c r="B10" s="28" t="s">
        <v>7</v>
      </c>
      <c r="C10" s="28">
        <v>5</v>
      </c>
      <c r="D10" s="29">
        <v>41.136899999999997</v>
      </c>
      <c r="E10" s="30">
        <v>257.29999999999995</v>
      </c>
      <c r="F10" s="35">
        <v>4.5426672081893132E-2</v>
      </c>
      <c r="G10" s="35" t="s">
        <v>8</v>
      </c>
      <c r="H10" s="35">
        <f>100*F10*D10/E10</f>
        <v>0.72627767849422065</v>
      </c>
      <c r="L10" s="14"/>
    </row>
    <row r="11" spans="1:12" x14ac:dyDescent="0.2">
      <c r="A11" s="31" t="s">
        <v>25</v>
      </c>
      <c r="B11" s="32" t="s">
        <v>7</v>
      </c>
      <c r="C11" s="32">
        <v>6</v>
      </c>
      <c r="D11" s="33">
        <v>33.844709999999999</v>
      </c>
      <c r="E11" s="34">
        <v>258.10000000000002</v>
      </c>
      <c r="F11" s="36" t="s">
        <v>8</v>
      </c>
      <c r="G11" s="36" t="s">
        <v>8</v>
      </c>
      <c r="H11" s="36" t="s">
        <v>8</v>
      </c>
    </row>
    <row r="12" spans="1:12" x14ac:dyDescent="0.2">
      <c r="A12" s="27" t="s">
        <v>25</v>
      </c>
      <c r="B12" s="28" t="s">
        <v>125</v>
      </c>
      <c r="C12" s="28">
        <v>6</v>
      </c>
      <c r="D12" s="29">
        <v>38.831429999999997</v>
      </c>
      <c r="E12" s="30">
        <v>258.5</v>
      </c>
      <c r="F12" s="35">
        <v>3.0129295343910623E-2</v>
      </c>
      <c r="G12" s="35" t="s">
        <v>8</v>
      </c>
      <c r="H12" s="35">
        <f t="shared" ref="H12:H19" si="0">100*F12*D12/E12</f>
        <v>0.45259714626552855</v>
      </c>
      <c r="L12" s="14"/>
    </row>
    <row r="13" spans="1:12" x14ac:dyDescent="0.2">
      <c r="A13" s="31" t="s">
        <v>26</v>
      </c>
      <c r="B13" s="32" t="s">
        <v>7</v>
      </c>
      <c r="C13" s="32">
        <v>7</v>
      </c>
      <c r="D13" s="33">
        <v>60.759709999999998</v>
      </c>
      <c r="E13" s="34">
        <v>256.5</v>
      </c>
      <c r="F13" s="36">
        <v>3.9323402926783414E-2</v>
      </c>
      <c r="G13" s="36" t="s">
        <v>8</v>
      </c>
      <c r="H13" s="36">
        <f t="shared" si="0"/>
        <v>0.93149261522203175</v>
      </c>
      <c r="L13" s="14"/>
    </row>
    <row r="14" spans="1:12" x14ac:dyDescent="0.2">
      <c r="A14" s="27" t="s">
        <v>27</v>
      </c>
      <c r="B14" s="28" t="s">
        <v>7</v>
      </c>
      <c r="C14" s="28">
        <v>7</v>
      </c>
      <c r="D14" s="29">
        <v>41.554000000000002</v>
      </c>
      <c r="E14" s="30">
        <v>205.6</v>
      </c>
      <c r="F14" s="35">
        <v>3.9323402926783414E-2</v>
      </c>
      <c r="G14" s="35" t="s">
        <v>8</v>
      </c>
      <c r="H14" s="35">
        <f t="shared" si="0"/>
        <v>0.79476881576826752</v>
      </c>
      <c r="L14" s="14"/>
    </row>
    <row r="15" spans="1:12" x14ac:dyDescent="0.2">
      <c r="A15" s="31" t="s">
        <v>26</v>
      </c>
      <c r="B15" s="32" t="s">
        <v>125</v>
      </c>
      <c r="C15" s="32">
        <v>7</v>
      </c>
      <c r="D15" s="33">
        <v>60.710050000000003</v>
      </c>
      <c r="E15" s="34">
        <v>246.5</v>
      </c>
      <c r="F15" s="36">
        <v>2.9031629843517794E-2</v>
      </c>
      <c r="G15" s="36" t="s">
        <v>8</v>
      </c>
      <c r="H15" s="36">
        <f t="shared" si="0"/>
        <v>0.71501488818720382</v>
      </c>
      <c r="L15" s="14"/>
    </row>
    <row r="16" spans="1:12" x14ac:dyDescent="0.2">
      <c r="A16" s="27" t="s">
        <v>27</v>
      </c>
      <c r="B16" s="28" t="s">
        <v>125</v>
      </c>
      <c r="C16" s="28">
        <v>7</v>
      </c>
      <c r="D16" s="29">
        <v>40.804000000000002</v>
      </c>
      <c r="E16" s="30">
        <v>204.2</v>
      </c>
      <c r="F16" s="35">
        <v>2.9031629843517794E-2</v>
      </c>
      <c r="G16" s="35" t="s">
        <v>8</v>
      </c>
      <c r="H16" s="35">
        <f t="shared" si="0"/>
        <v>0.58012077577615084</v>
      </c>
      <c r="L16" s="14"/>
    </row>
    <row r="17" spans="1:12" x14ac:dyDescent="0.2">
      <c r="A17" s="31" t="s">
        <v>28</v>
      </c>
      <c r="B17" s="32" t="s">
        <v>7</v>
      </c>
      <c r="C17" s="32">
        <v>8</v>
      </c>
      <c r="D17" s="33">
        <v>62.406660000000002</v>
      </c>
      <c r="E17" s="34">
        <v>254.5</v>
      </c>
      <c r="F17" s="36">
        <v>3.6875872722885311E-2</v>
      </c>
      <c r="G17" s="36" t="s">
        <v>8</v>
      </c>
      <c r="H17" s="36">
        <f t="shared" si="0"/>
        <v>0.90424363505712291</v>
      </c>
      <c r="L17" s="14"/>
    </row>
    <row r="18" spans="1:12" x14ac:dyDescent="0.2">
      <c r="A18" s="27" t="s">
        <v>29</v>
      </c>
      <c r="B18" s="28" t="s">
        <v>7</v>
      </c>
      <c r="C18" s="28">
        <v>8</v>
      </c>
      <c r="D18" s="29">
        <v>40.065689999999996</v>
      </c>
      <c r="E18" s="30">
        <v>256.60000000000002</v>
      </c>
      <c r="F18" s="35">
        <v>5.0963145281538239E-2</v>
      </c>
      <c r="G18" s="35" t="s">
        <v>8</v>
      </c>
      <c r="H18" s="35">
        <f t="shared" si="0"/>
        <v>0.79574184734024689</v>
      </c>
      <c r="L18" s="14"/>
    </row>
    <row r="19" spans="1:12" x14ac:dyDescent="0.2">
      <c r="A19" s="31" t="s">
        <v>30</v>
      </c>
      <c r="B19" s="32" t="s">
        <v>124</v>
      </c>
      <c r="C19" s="32" t="s">
        <v>130</v>
      </c>
      <c r="D19" s="33">
        <v>60.438380000000002</v>
      </c>
      <c r="E19" s="34">
        <v>255</v>
      </c>
      <c r="F19" s="36">
        <v>3.1581443063729918E-2</v>
      </c>
      <c r="G19" s="36" t="s">
        <v>8</v>
      </c>
      <c r="H19" s="36">
        <f t="shared" si="0"/>
        <v>0.74852206150355816</v>
      </c>
      <c r="L19" s="14"/>
    </row>
    <row r="20" spans="1:12" x14ac:dyDescent="0.2">
      <c r="A20" s="27" t="s">
        <v>31</v>
      </c>
      <c r="B20" s="28" t="s">
        <v>7</v>
      </c>
      <c r="C20" s="28" t="s">
        <v>131</v>
      </c>
      <c r="D20" s="29">
        <v>60.814779999999999</v>
      </c>
      <c r="E20" s="30">
        <v>253.3</v>
      </c>
      <c r="F20" s="35">
        <f>AVERAGE(F21:F26)</f>
        <v>1.2222494946123208E-2</v>
      </c>
      <c r="G20" s="35">
        <f>STDEV(F21:F26)</f>
        <v>4.0073055022230974E-4</v>
      </c>
      <c r="H20" s="35">
        <f>100*F20*D20/E20</f>
        <v>0.29344979913130464</v>
      </c>
      <c r="L20" s="14"/>
    </row>
    <row r="21" spans="1:12" x14ac:dyDescent="0.2">
      <c r="A21" s="41"/>
      <c r="B21" s="42"/>
      <c r="C21" s="42"/>
      <c r="D21" s="43"/>
      <c r="E21" s="44"/>
      <c r="F21" s="56">
        <v>1.2232246398607394E-2</v>
      </c>
      <c r="G21" s="57"/>
      <c r="H21" s="58"/>
    </row>
    <row r="22" spans="1:12" x14ac:dyDescent="0.2">
      <c r="A22" s="41"/>
      <c r="B22" s="42"/>
      <c r="C22" s="42"/>
      <c r="D22" s="43"/>
      <c r="E22" s="44"/>
      <c r="F22" s="56">
        <v>1.2056598494917133E-2</v>
      </c>
      <c r="G22" s="57"/>
      <c r="H22" s="58"/>
    </row>
    <row r="23" spans="1:12" x14ac:dyDescent="0.2">
      <c r="A23" s="41"/>
      <c r="B23" s="42"/>
      <c r="C23" s="42"/>
      <c r="D23" s="43"/>
      <c r="E23" s="44"/>
      <c r="F23" s="56">
        <v>1.179734740728757E-2</v>
      </c>
      <c r="G23" s="57"/>
      <c r="H23" s="58"/>
    </row>
    <row r="24" spans="1:12" x14ac:dyDescent="0.2">
      <c r="A24" s="41"/>
      <c r="B24" s="42"/>
      <c r="C24" s="42"/>
      <c r="D24" s="43"/>
      <c r="E24" s="44"/>
      <c r="F24" s="56">
        <v>1.2135631496580507E-2</v>
      </c>
      <c r="G24" s="57"/>
      <c r="H24" s="58"/>
    </row>
    <row r="25" spans="1:12" x14ac:dyDescent="0.2">
      <c r="A25" s="41"/>
      <c r="B25" s="42"/>
      <c r="C25" s="42"/>
      <c r="D25" s="43"/>
      <c r="E25" s="44"/>
      <c r="F25" s="56">
        <v>1.2983068101349077E-2</v>
      </c>
      <c r="G25" s="57"/>
      <c r="H25" s="58"/>
    </row>
    <row r="26" spans="1:12" x14ac:dyDescent="0.2">
      <c r="A26" s="45"/>
      <c r="B26" s="46"/>
      <c r="C26" s="46"/>
      <c r="D26" s="47"/>
      <c r="E26" s="48"/>
      <c r="F26" s="59">
        <v>1.2130077777997569E-2</v>
      </c>
      <c r="G26" s="60"/>
      <c r="H26" s="58"/>
    </row>
    <row r="27" spans="1:12" x14ac:dyDescent="0.2">
      <c r="A27" s="31" t="s">
        <v>32</v>
      </c>
      <c r="B27" s="32" t="s">
        <v>124</v>
      </c>
      <c r="C27" s="32" t="s">
        <v>131</v>
      </c>
      <c r="D27" s="33">
        <v>39.829030000000003</v>
      </c>
      <c r="E27" s="34">
        <v>259.90000000000003</v>
      </c>
      <c r="F27" s="36">
        <v>1.6168368313485077E-2</v>
      </c>
      <c r="G27" s="36" t="s">
        <v>8</v>
      </c>
      <c r="H27" s="36">
        <f>100*F27*D27/E27</f>
        <v>0.24777623186181091</v>
      </c>
      <c r="L27" s="14"/>
    </row>
    <row r="28" spans="1:12" x14ac:dyDescent="0.2">
      <c r="A28" s="27" t="s">
        <v>33</v>
      </c>
      <c r="B28" s="28" t="s">
        <v>125</v>
      </c>
      <c r="C28" s="28" t="s">
        <v>132</v>
      </c>
      <c r="D28" s="29">
        <v>40.131369999999997</v>
      </c>
      <c r="E28" s="30">
        <v>252.9</v>
      </c>
      <c r="F28" s="35" t="s">
        <v>8</v>
      </c>
      <c r="G28" s="35" t="s">
        <v>8</v>
      </c>
      <c r="H28" s="35" t="s">
        <v>8</v>
      </c>
    </row>
    <row r="29" spans="1:12" x14ac:dyDescent="0.2">
      <c r="A29" s="31" t="s">
        <v>34</v>
      </c>
      <c r="B29" s="32" t="s">
        <v>7</v>
      </c>
      <c r="C29" s="32" t="s">
        <v>132</v>
      </c>
      <c r="D29" s="33">
        <v>39.974290000000003</v>
      </c>
      <c r="E29" s="34">
        <v>255.80000000000004</v>
      </c>
      <c r="F29" s="36">
        <v>9.924972807022368E-3</v>
      </c>
      <c r="G29" s="36" t="s">
        <v>8</v>
      </c>
      <c r="H29" s="36">
        <f t="shared" ref="H29:H30" si="1">100*F29*D29/E29</f>
        <v>0.15509919516420101</v>
      </c>
      <c r="L29" s="14"/>
    </row>
    <row r="30" spans="1:12" x14ac:dyDescent="0.2">
      <c r="A30" s="31" t="s">
        <v>35</v>
      </c>
      <c r="B30" s="32" t="s">
        <v>7</v>
      </c>
      <c r="C30" s="32" t="s">
        <v>133</v>
      </c>
      <c r="D30" s="33">
        <v>60.991190000000003</v>
      </c>
      <c r="E30" s="34">
        <v>255.5</v>
      </c>
      <c r="F30" s="36">
        <v>6.5361651743041649E-2</v>
      </c>
      <c r="G30" s="36" t="s">
        <v>8</v>
      </c>
      <c r="H30" s="36">
        <f t="shared" si="1"/>
        <v>1.560268070518076</v>
      </c>
      <c r="L30" s="14"/>
    </row>
    <row r="31" spans="1:12" x14ac:dyDescent="0.2">
      <c r="A31" s="27" t="s">
        <v>36</v>
      </c>
      <c r="B31" s="28" t="s">
        <v>7</v>
      </c>
      <c r="C31" s="28" t="s">
        <v>133</v>
      </c>
      <c r="D31" s="29">
        <v>39.246009999999998</v>
      </c>
      <c r="E31" s="30">
        <v>256.5</v>
      </c>
      <c r="F31" s="35">
        <f>AVERAGE(F32:F34)</f>
        <v>0.351230589157074</v>
      </c>
      <c r="G31" s="35">
        <f>STDEV(F32:F34)</f>
        <v>0.50685739579247457</v>
      </c>
      <c r="H31" s="35">
        <f>100*F31*D31/E31</f>
        <v>5.3740347814286231</v>
      </c>
      <c r="L31" s="14"/>
    </row>
    <row r="32" spans="1:12" x14ac:dyDescent="0.2">
      <c r="A32" s="41"/>
      <c r="B32" s="42"/>
      <c r="C32" s="42"/>
      <c r="D32" s="49"/>
      <c r="E32" s="44"/>
      <c r="F32" s="56">
        <v>0.93646050887822774</v>
      </c>
      <c r="G32" s="61"/>
      <c r="H32" s="62"/>
    </row>
    <row r="33" spans="1:12" x14ac:dyDescent="0.2">
      <c r="A33" s="41"/>
      <c r="B33" s="42"/>
      <c r="C33" s="42"/>
      <c r="D33" s="49"/>
      <c r="E33" s="44"/>
      <c r="F33" s="56">
        <v>5.2795365822369836E-2</v>
      </c>
      <c r="G33" s="61"/>
      <c r="H33" s="62"/>
    </row>
    <row r="34" spans="1:12" x14ac:dyDescent="0.2">
      <c r="A34" s="41"/>
      <c r="B34" s="42"/>
      <c r="C34" s="42"/>
      <c r="D34" s="49"/>
      <c r="E34" s="44"/>
      <c r="F34" s="56">
        <v>6.4435892770624545E-2</v>
      </c>
      <c r="G34" s="61"/>
      <c r="H34" s="62"/>
    </row>
    <row r="35" spans="1:12" x14ac:dyDescent="0.2">
      <c r="A35" s="37" t="s">
        <v>36</v>
      </c>
      <c r="B35" s="38" t="s">
        <v>125</v>
      </c>
      <c r="C35" s="38" t="s">
        <v>133</v>
      </c>
      <c r="D35" s="39">
        <v>40.372300000000003</v>
      </c>
      <c r="E35" s="40">
        <v>256.79999999999995</v>
      </c>
      <c r="F35" s="63">
        <f>AVERAGE(F36:F38)</f>
        <v>0.21106931318035702</v>
      </c>
      <c r="G35" s="63">
        <f>STDEV(F36:F38)</f>
        <v>0.23889102103341892</v>
      </c>
      <c r="H35" s="64">
        <f>100*F35*D35/E35</f>
        <v>3.3182841248097081</v>
      </c>
      <c r="L35" s="14"/>
    </row>
    <row r="36" spans="1:12" x14ac:dyDescent="0.2">
      <c r="A36" s="50"/>
      <c r="B36" s="51"/>
      <c r="C36" s="51"/>
      <c r="D36" s="52"/>
      <c r="E36" s="53"/>
      <c r="F36" s="65">
        <v>0.11288760298145838</v>
      </c>
      <c r="G36" s="66"/>
      <c r="H36" s="67"/>
    </row>
    <row r="37" spans="1:12" x14ac:dyDescent="0.2">
      <c r="A37" s="50"/>
      <c r="B37" s="51"/>
      <c r="C37" s="51"/>
      <c r="D37" s="52"/>
      <c r="E37" s="53"/>
      <c r="F37" s="65">
        <v>3.691325616856566E-2</v>
      </c>
      <c r="G37" s="66"/>
      <c r="H37" s="67"/>
    </row>
    <row r="38" spans="1:12" x14ac:dyDescent="0.2">
      <c r="A38" s="50"/>
      <c r="B38" s="51"/>
      <c r="C38" s="51"/>
      <c r="D38" s="52"/>
      <c r="E38" s="53"/>
      <c r="F38" s="65">
        <v>0.48340708039104696</v>
      </c>
      <c r="G38" s="66"/>
      <c r="H38" s="67"/>
    </row>
    <row r="39" spans="1:12" x14ac:dyDescent="0.2">
      <c r="A39" s="27" t="s">
        <v>37</v>
      </c>
      <c r="B39" s="28" t="s">
        <v>7</v>
      </c>
      <c r="C39" s="28" t="s">
        <v>134</v>
      </c>
      <c r="D39" s="29">
        <v>60.667319999999997</v>
      </c>
      <c r="E39" s="30">
        <v>251.1</v>
      </c>
      <c r="F39" s="35">
        <f>AVERAGE(F40:F42)</f>
        <v>1.0626834228959716</v>
      </c>
      <c r="G39" s="35">
        <f>STDEV(F40:F42)</f>
        <v>0.32301855855613448</v>
      </c>
      <c r="H39" s="68">
        <f>100*F39*D39/E39</f>
        <v>25.675091706700609</v>
      </c>
      <c r="L39" s="14"/>
    </row>
    <row r="40" spans="1:12" x14ac:dyDescent="0.2">
      <c r="A40" s="41"/>
      <c r="B40" s="42"/>
      <c r="C40" s="42"/>
      <c r="D40" s="49"/>
      <c r="E40" s="44"/>
      <c r="F40" s="56">
        <v>0.98597147562916443</v>
      </c>
      <c r="G40" s="61"/>
      <c r="H40" s="62"/>
    </row>
    <row r="41" spans="1:12" x14ac:dyDescent="0.2">
      <c r="A41" s="41"/>
      <c r="B41" s="42"/>
      <c r="C41" s="42"/>
      <c r="D41" s="49"/>
      <c r="E41" s="44"/>
      <c r="F41" s="56">
        <v>1.4171524254155379</v>
      </c>
      <c r="G41" s="61"/>
      <c r="H41" s="62"/>
    </row>
    <row r="42" spans="1:12" x14ac:dyDescent="0.2">
      <c r="A42" s="41"/>
      <c r="B42" s="42"/>
      <c r="C42" s="42"/>
      <c r="D42" s="49"/>
      <c r="E42" s="44"/>
      <c r="F42" s="56">
        <v>0.78492636764321222</v>
      </c>
      <c r="G42" s="61"/>
      <c r="H42" s="62"/>
    </row>
    <row r="43" spans="1:12" x14ac:dyDescent="0.2">
      <c r="A43" s="37" t="s">
        <v>38</v>
      </c>
      <c r="B43" s="38" t="s">
        <v>125</v>
      </c>
      <c r="C43" s="38" t="s">
        <v>134</v>
      </c>
      <c r="D43" s="39">
        <v>40.191200000000002</v>
      </c>
      <c r="E43" s="40">
        <v>256.90000000000003</v>
      </c>
      <c r="F43" s="63">
        <f>AVERAGE(F44:F46)</f>
        <v>5.8656467750220966E-2</v>
      </c>
      <c r="G43" s="63">
        <f>STDEV(F44:F46)</f>
        <v>3.6447245994910255E-2</v>
      </c>
      <c r="H43" s="64">
        <f>100*F43*D43/E43</f>
        <v>0.91766205786013255</v>
      </c>
      <c r="L43" s="14"/>
    </row>
    <row r="44" spans="1:12" x14ac:dyDescent="0.2">
      <c r="A44" s="50"/>
      <c r="B44" s="51"/>
      <c r="C44" s="51"/>
      <c r="D44" s="52"/>
      <c r="E44" s="53"/>
      <c r="F44" s="65">
        <v>3.9426543950467942E-2</v>
      </c>
      <c r="G44" s="66"/>
      <c r="H44" s="67"/>
    </row>
    <row r="45" spans="1:12" x14ac:dyDescent="0.2">
      <c r="A45" s="50"/>
      <c r="B45" s="51"/>
      <c r="C45" s="51"/>
      <c r="D45" s="52"/>
      <c r="E45" s="53"/>
      <c r="F45" s="65">
        <v>3.5851385485950044E-2</v>
      </c>
      <c r="G45" s="66"/>
      <c r="H45" s="67"/>
    </row>
    <row r="46" spans="1:12" x14ac:dyDescent="0.2">
      <c r="A46" s="50"/>
      <c r="B46" s="51"/>
      <c r="C46" s="51"/>
      <c r="D46" s="52"/>
      <c r="E46" s="53"/>
      <c r="F46" s="65">
        <v>0.10069147381424493</v>
      </c>
      <c r="G46" s="66"/>
      <c r="H46" s="67"/>
    </row>
    <row r="47" spans="1:12" x14ac:dyDescent="0.2">
      <c r="A47" s="27" t="s">
        <v>39</v>
      </c>
      <c r="B47" s="28" t="s">
        <v>124</v>
      </c>
      <c r="C47" s="28" t="s">
        <v>135</v>
      </c>
      <c r="D47" s="29">
        <v>40.867699999999999</v>
      </c>
      <c r="E47" s="30">
        <v>256.29999999999995</v>
      </c>
      <c r="F47" s="35">
        <f>AVERAGE(F48:F50)</f>
        <v>0.92245211440316988</v>
      </c>
      <c r="G47" s="35">
        <f>STDEV(F48:F50)</f>
        <v>0.3687033704196841</v>
      </c>
      <c r="H47" s="68">
        <f>100*F47*D47/E47</f>
        <v>14.708738305030993</v>
      </c>
      <c r="L47" s="14"/>
    </row>
    <row r="48" spans="1:12" x14ac:dyDescent="0.2">
      <c r="A48" s="41"/>
      <c r="B48" s="42"/>
      <c r="C48" s="42"/>
      <c r="D48" s="49"/>
      <c r="E48" s="44"/>
      <c r="F48" s="56">
        <v>0.79075768777584199</v>
      </c>
      <c r="G48" s="61"/>
      <c r="H48" s="62"/>
    </row>
    <row r="49" spans="1:12" x14ac:dyDescent="0.2">
      <c r="A49" s="41"/>
      <c r="B49" s="42"/>
      <c r="C49" s="42"/>
      <c r="D49" s="49"/>
      <c r="E49" s="44"/>
      <c r="F49" s="56">
        <v>1.3389196478001248</v>
      </c>
      <c r="G49" s="61"/>
      <c r="H49" s="62"/>
    </row>
    <row r="50" spans="1:12" x14ac:dyDescent="0.2">
      <c r="A50" s="41"/>
      <c r="B50" s="42"/>
      <c r="C50" s="42"/>
      <c r="D50" s="49"/>
      <c r="E50" s="44"/>
      <c r="F50" s="56">
        <v>0.63767900763354268</v>
      </c>
      <c r="G50" s="61"/>
      <c r="H50" s="62"/>
    </row>
    <row r="51" spans="1:12" x14ac:dyDescent="0.2">
      <c r="A51" s="37" t="s">
        <v>39</v>
      </c>
      <c r="B51" s="38" t="s">
        <v>7</v>
      </c>
      <c r="C51" s="38" t="s">
        <v>135</v>
      </c>
      <c r="D51" s="39">
        <v>40.100479999999997</v>
      </c>
      <c r="E51" s="40">
        <v>256.40000000000003</v>
      </c>
      <c r="F51" s="63">
        <f>AVERAGE(F52:F54)</f>
        <v>3.7789074142296701E-2</v>
      </c>
      <c r="G51" s="63">
        <f>STDEV(F52:F54)</f>
        <v>1.2475947878439069E-2</v>
      </c>
      <c r="H51" s="64">
        <f>100*F51*D51/E51</f>
        <v>0.59101404518786493</v>
      </c>
      <c r="L51" s="14"/>
    </row>
    <row r="52" spans="1:12" x14ac:dyDescent="0.2">
      <c r="A52" s="50"/>
      <c r="B52" s="51"/>
      <c r="C52" s="51"/>
      <c r="D52" s="52"/>
      <c r="E52" s="53"/>
      <c r="F52" s="65">
        <v>2.9920865579528652E-2</v>
      </c>
      <c r="G52" s="66"/>
      <c r="H52" s="67"/>
    </row>
    <row r="53" spans="1:12" x14ac:dyDescent="0.2">
      <c r="A53" s="50"/>
      <c r="B53" s="51"/>
      <c r="C53" s="51"/>
      <c r="D53" s="52"/>
      <c r="E53" s="53"/>
      <c r="F53" s="65">
        <v>3.1272448976646106E-2</v>
      </c>
      <c r="G53" s="66"/>
      <c r="H53" s="67"/>
    </row>
    <row r="54" spans="1:12" x14ac:dyDescent="0.2">
      <c r="A54" s="50"/>
      <c r="B54" s="51"/>
      <c r="C54" s="51"/>
      <c r="D54" s="52"/>
      <c r="E54" s="53"/>
      <c r="F54" s="65">
        <v>5.2173907870715332E-2</v>
      </c>
      <c r="G54" s="66"/>
      <c r="H54" s="67"/>
    </row>
    <row r="55" spans="1:12" x14ac:dyDescent="0.2">
      <c r="A55" s="27" t="s">
        <v>40</v>
      </c>
      <c r="B55" s="28" t="s">
        <v>124</v>
      </c>
      <c r="C55" s="28" t="s">
        <v>135</v>
      </c>
      <c r="D55" s="29">
        <v>40.636180000000003</v>
      </c>
      <c r="E55" s="30">
        <v>257.10000000000002</v>
      </c>
      <c r="F55" s="35">
        <f>AVERAGE(F56:F58)</f>
        <v>1.2431527878844435</v>
      </c>
      <c r="G55" s="35">
        <f>STDEV(F56:F58)</f>
        <v>0.44168483781068474</v>
      </c>
      <c r="H55" s="68">
        <f>100*F55*D55/E55</f>
        <v>19.648767194077816</v>
      </c>
      <c r="L55" s="14"/>
    </row>
    <row r="56" spans="1:12" x14ac:dyDescent="0.2">
      <c r="A56" s="41"/>
      <c r="B56" s="42"/>
      <c r="C56" s="42"/>
      <c r="D56" s="49"/>
      <c r="E56" s="44"/>
      <c r="F56" s="56">
        <v>1.2317428079032493</v>
      </c>
      <c r="G56" s="61"/>
      <c r="H56" s="62"/>
    </row>
    <row r="57" spans="1:12" x14ac:dyDescent="0.2">
      <c r="A57" s="41"/>
      <c r="B57" s="42"/>
      <c r="C57" s="42"/>
      <c r="D57" s="49"/>
      <c r="E57" s="44"/>
      <c r="F57" s="56">
        <v>0.80728348602884048</v>
      </c>
      <c r="G57" s="61"/>
      <c r="H57" s="62"/>
    </row>
    <row r="58" spans="1:12" x14ac:dyDescent="0.2">
      <c r="A58" s="41"/>
      <c r="B58" s="42"/>
      <c r="C58" s="42"/>
      <c r="D58" s="49"/>
      <c r="E58" s="44"/>
      <c r="F58" s="56">
        <v>1.6904320697212403</v>
      </c>
      <c r="G58" s="61"/>
      <c r="H58" s="62"/>
    </row>
    <row r="59" spans="1:12" x14ac:dyDescent="0.2">
      <c r="A59" s="37" t="s">
        <v>40</v>
      </c>
      <c r="B59" s="38" t="s">
        <v>7</v>
      </c>
      <c r="C59" s="38" t="s">
        <v>135</v>
      </c>
      <c r="D59" s="39">
        <v>40.716529999999999</v>
      </c>
      <c r="E59" s="40">
        <v>254.30000000000004</v>
      </c>
      <c r="F59" s="63">
        <f>AVERAGE(F60:F61)</f>
        <v>1.4606978793990402</v>
      </c>
      <c r="G59" s="63">
        <f>STDEV(F60:F61)</f>
        <v>0.95690858360030351</v>
      </c>
      <c r="H59" s="64">
        <f>100*F59*D59/E59</f>
        <v>23.387553687568772</v>
      </c>
      <c r="L59" s="14"/>
    </row>
    <row r="60" spans="1:12" x14ac:dyDescent="0.2">
      <c r="A60" s="50"/>
      <c r="B60" s="51"/>
      <c r="C60" s="51"/>
      <c r="D60" s="52"/>
      <c r="E60" s="53"/>
      <c r="F60" s="65">
        <v>2.1373344278384292</v>
      </c>
      <c r="G60" s="66"/>
      <c r="H60" s="67"/>
    </row>
    <row r="61" spans="1:12" x14ac:dyDescent="0.2">
      <c r="A61" s="50"/>
      <c r="B61" s="51"/>
      <c r="C61" s="51"/>
      <c r="D61" s="52"/>
      <c r="E61" s="53"/>
      <c r="F61" s="65">
        <v>0.78406133095965103</v>
      </c>
      <c r="G61" s="66"/>
      <c r="H61" s="67"/>
    </row>
    <row r="62" spans="1:12" x14ac:dyDescent="0.2">
      <c r="A62" s="27" t="s">
        <v>41</v>
      </c>
      <c r="B62" s="28" t="s">
        <v>124</v>
      </c>
      <c r="C62" s="28" t="s">
        <v>136</v>
      </c>
      <c r="D62" s="29">
        <v>58.7712</v>
      </c>
      <c r="E62" s="30">
        <v>248.70000000000002</v>
      </c>
      <c r="F62" s="35">
        <v>0.12814857309010536</v>
      </c>
      <c r="G62" s="35" t="s">
        <v>8</v>
      </c>
      <c r="H62" s="35">
        <f>100*F62*D62/E62</f>
        <v>3.0283254599088059</v>
      </c>
      <c r="L62" s="14"/>
    </row>
    <row r="63" spans="1:12" x14ac:dyDescent="0.2">
      <c r="A63" s="31" t="s">
        <v>42</v>
      </c>
      <c r="B63" s="32" t="s">
        <v>124</v>
      </c>
      <c r="C63" s="32" t="s">
        <v>137</v>
      </c>
      <c r="D63" s="33">
        <v>40.948</v>
      </c>
      <c r="E63" s="34">
        <v>251.9</v>
      </c>
      <c r="F63" s="36" t="s">
        <v>8</v>
      </c>
      <c r="G63" s="36" t="s">
        <v>8</v>
      </c>
      <c r="H63" s="36" t="s">
        <v>8</v>
      </c>
    </row>
    <row r="64" spans="1:12" x14ac:dyDescent="0.2">
      <c r="A64" s="27" t="s">
        <v>43</v>
      </c>
      <c r="B64" s="28" t="s">
        <v>7</v>
      </c>
      <c r="C64" s="28">
        <v>9</v>
      </c>
      <c r="D64" s="29">
        <v>60.543460000000003</v>
      </c>
      <c r="E64" s="30">
        <v>252.8</v>
      </c>
      <c r="F64" s="35">
        <v>3.402357826984205E-2</v>
      </c>
      <c r="G64" s="35" t="s">
        <v>8</v>
      </c>
      <c r="H64" s="35">
        <f>100*F64*D64/E64</f>
        <v>0.8148358979576944</v>
      </c>
      <c r="L64" s="14"/>
    </row>
    <row r="65" spans="1:12" x14ac:dyDescent="0.2">
      <c r="A65" s="31" t="s">
        <v>44</v>
      </c>
      <c r="B65" s="32" t="s">
        <v>7</v>
      </c>
      <c r="C65" s="32">
        <v>9</v>
      </c>
      <c r="D65" s="33">
        <v>61.846269999999997</v>
      </c>
      <c r="E65" s="34">
        <v>257.7</v>
      </c>
      <c r="F65" s="36">
        <v>3.1171974036898628E-2</v>
      </c>
      <c r="G65" s="36" t="s">
        <v>8</v>
      </c>
      <c r="H65" s="36">
        <f>100*F65*D65/E65</f>
        <v>0.74810645041483215</v>
      </c>
      <c r="L65" s="14"/>
    </row>
    <row r="66" spans="1:12" x14ac:dyDescent="0.2">
      <c r="A66" s="27" t="s">
        <v>45</v>
      </c>
      <c r="B66" s="28" t="s">
        <v>126</v>
      </c>
      <c r="C66" s="28">
        <v>10</v>
      </c>
      <c r="D66" s="29">
        <v>59.502299999999998</v>
      </c>
      <c r="E66" s="30">
        <v>261.10000000000002</v>
      </c>
      <c r="F66" s="35">
        <v>3.2061639055217743E-2</v>
      </c>
      <c r="G66" s="35" t="s">
        <v>8</v>
      </c>
      <c r="H66" s="35">
        <f>100*F66*D66/E66</f>
        <v>0.73065540618739266</v>
      </c>
      <c r="L66" s="14"/>
    </row>
    <row r="67" spans="1:12" x14ac:dyDescent="0.2">
      <c r="A67" s="27" t="s">
        <v>46</v>
      </c>
      <c r="B67" s="28" t="s">
        <v>126</v>
      </c>
      <c r="C67" s="28">
        <v>10</v>
      </c>
      <c r="D67" s="29">
        <v>39.85266</v>
      </c>
      <c r="E67" s="30">
        <v>245.4</v>
      </c>
      <c r="F67" s="35" t="s">
        <v>8</v>
      </c>
      <c r="G67" s="35" t="s">
        <v>8</v>
      </c>
      <c r="H67" s="35" t="s">
        <v>8</v>
      </c>
    </row>
    <row r="68" spans="1:12" x14ac:dyDescent="0.2">
      <c r="A68" s="31" t="s">
        <v>47</v>
      </c>
      <c r="B68" s="32" t="s">
        <v>124</v>
      </c>
      <c r="C68" s="32">
        <v>10</v>
      </c>
      <c r="D68" s="33">
        <v>60.775620000000004</v>
      </c>
      <c r="E68" s="34">
        <v>257.5</v>
      </c>
      <c r="F68" s="36">
        <v>0.13081278375504121</v>
      </c>
      <c r="G68" s="36" t="s">
        <v>8</v>
      </c>
      <c r="H68" s="36">
        <f t="shared" ref="H68:H73" si="2">100*F68*D68/E68</f>
        <v>3.0874671986945859</v>
      </c>
      <c r="L68" s="14"/>
    </row>
    <row r="69" spans="1:12" x14ac:dyDescent="0.2">
      <c r="A69" s="27" t="s">
        <v>48</v>
      </c>
      <c r="B69" s="28" t="s">
        <v>7</v>
      </c>
      <c r="C69" s="28">
        <v>11</v>
      </c>
      <c r="D69" s="29">
        <v>61.264749999999999</v>
      </c>
      <c r="E69" s="30">
        <v>252.6</v>
      </c>
      <c r="F69" s="35">
        <v>0.10280793921704545</v>
      </c>
      <c r="G69" s="35" t="s">
        <v>8</v>
      </c>
      <c r="H69" s="35">
        <f t="shared" si="2"/>
        <v>2.4934690000583868</v>
      </c>
      <c r="L69" s="14"/>
    </row>
    <row r="70" spans="1:12" x14ac:dyDescent="0.2">
      <c r="A70" s="31" t="s">
        <v>49</v>
      </c>
      <c r="B70" s="32" t="s">
        <v>127</v>
      </c>
      <c r="C70" s="32">
        <v>11</v>
      </c>
      <c r="D70" s="33">
        <v>39.644329999999997</v>
      </c>
      <c r="E70" s="34">
        <v>252.4</v>
      </c>
      <c r="F70" s="36">
        <v>0.13491141972619219</v>
      </c>
      <c r="G70" s="36" t="s">
        <v>8</v>
      </c>
      <c r="H70" s="36">
        <f t="shared" si="2"/>
        <v>2.1190462933413916</v>
      </c>
      <c r="L70" s="14"/>
    </row>
    <row r="71" spans="1:12" x14ac:dyDescent="0.2">
      <c r="A71" s="27" t="s">
        <v>50</v>
      </c>
      <c r="B71" s="28" t="s">
        <v>124</v>
      </c>
      <c r="C71" s="28">
        <v>11</v>
      </c>
      <c r="D71" s="29">
        <v>59.640900000000002</v>
      </c>
      <c r="E71" s="30">
        <v>251.7</v>
      </c>
      <c r="F71" s="35">
        <v>8.2757076979186786E-2</v>
      </c>
      <c r="G71" s="35" t="s">
        <v>8</v>
      </c>
      <c r="H71" s="35">
        <f t="shared" si="2"/>
        <v>1.96094817338418</v>
      </c>
      <c r="L71" s="14"/>
    </row>
    <row r="72" spans="1:12" x14ac:dyDescent="0.2">
      <c r="A72" s="27" t="s">
        <v>51</v>
      </c>
      <c r="B72" s="28" t="s">
        <v>124</v>
      </c>
      <c r="C72" s="28">
        <v>11</v>
      </c>
      <c r="D72" s="29">
        <v>41.932949999999998</v>
      </c>
      <c r="E72" s="30">
        <v>259.60000000000002</v>
      </c>
      <c r="F72" s="35">
        <v>0.36815005578747695</v>
      </c>
      <c r="G72" s="35" t="s">
        <v>8</v>
      </c>
      <c r="H72" s="35">
        <f t="shared" si="2"/>
        <v>5.9466940993195223</v>
      </c>
      <c r="L72" s="14"/>
    </row>
    <row r="73" spans="1:12" x14ac:dyDescent="0.2">
      <c r="A73" s="31" t="s">
        <v>51</v>
      </c>
      <c r="B73" s="32" t="s">
        <v>7</v>
      </c>
      <c r="C73" s="32">
        <v>11</v>
      </c>
      <c r="D73" s="33">
        <v>61.879640000000002</v>
      </c>
      <c r="E73" s="34">
        <v>253.6</v>
      </c>
      <c r="F73" s="36">
        <f>AVERAGE(F74:F76)</f>
        <v>5.3639643662031944E-2</v>
      </c>
      <c r="G73" s="36">
        <f>STDEV(F74:F76)</f>
        <v>3.1963081447244517E-2</v>
      </c>
      <c r="H73" s="36">
        <f t="shared" si="2"/>
        <v>1.3088335329395973</v>
      </c>
      <c r="L73" s="14"/>
    </row>
    <row r="74" spans="1:12" x14ac:dyDescent="0.2">
      <c r="A74" s="50"/>
      <c r="B74" s="51"/>
      <c r="C74" s="51"/>
      <c r="D74" s="52"/>
      <c r="E74" s="53"/>
      <c r="F74" s="65">
        <v>3.2437006930188556E-2</v>
      </c>
      <c r="G74" s="66"/>
      <c r="H74" s="67"/>
    </row>
    <row r="75" spans="1:12" x14ac:dyDescent="0.2">
      <c r="A75" s="50"/>
      <c r="B75" s="51"/>
      <c r="C75" s="51"/>
      <c r="D75" s="52"/>
      <c r="E75" s="53"/>
      <c r="F75" s="65">
        <v>3.8078494210175041E-2</v>
      </c>
      <c r="G75" s="66"/>
      <c r="H75" s="67"/>
    </row>
    <row r="76" spans="1:12" x14ac:dyDescent="0.2">
      <c r="A76" s="50"/>
      <c r="B76" s="51"/>
      <c r="C76" s="51"/>
      <c r="D76" s="52"/>
      <c r="E76" s="53"/>
      <c r="F76" s="65">
        <v>9.0403429845732242E-2</v>
      </c>
      <c r="G76" s="66"/>
      <c r="H76" s="67"/>
    </row>
    <row r="77" spans="1:12" x14ac:dyDescent="0.2">
      <c r="A77" s="27" t="s">
        <v>52</v>
      </c>
      <c r="B77" s="28" t="s">
        <v>124</v>
      </c>
      <c r="C77" s="28">
        <v>11</v>
      </c>
      <c r="D77" s="29">
        <v>60.340170000000001</v>
      </c>
      <c r="E77" s="30">
        <v>272</v>
      </c>
      <c r="F77" s="35">
        <v>8.8962004992141311E-2</v>
      </c>
      <c r="G77" s="35" t="s">
        <v>8</v>
      </c>
      <c r="H77" s="68">
        <f>100*F77*D77/E77</f>
        <v>1.9735229796936233</v>
      </c>
      <c r="L77" s="14"/>
    </row>
    <row r="78" spans="1:12" x14ac:dyDescent="0.2">
      <c r="A78" s="37" t="s">
        <v>53</v>
      </c>
      <c r="B78" s="38" t="s">
        <v>124</v>
      </c>
      <c r="C78" s="38">
        <v>11</v>
      </c>
      <c r="D78" s="39">
        <v>59.930140000000002</v>
      </c>
      <c r="E78" s="40">
        <v>260.5</v>
      </c>
      <c r="F78" s="63">
        <v>8.4318055642343015E-2</v>
      </c>
      <c r="G78" s="63" t="s">
        <v>8</v>
      </c>
      <c r="H78" s="64">
        <f>100*F78*D78/E78</f>
        <v>1.9398053278976608</v>
      </c>
      <c r="L78" s="14"/>
    </row>
    <row r="79" spans="1:12" x14ac:dyDescent="0.2">
      <c r="A79" s="27" t="s">
        <v>185</v>
      </c>
      <c r="B79" s="28" t="s">
        <v>7</v>
      </c>
      <c r="C79" s="28" t="s">
        <v>189</v>
      </c>
      <c r="D79" s="29">
        <v>19.18</v>
      </c>
      <c r="E79" s="30">
        <v>300</v>
      </c>
      <c r="F79" s="35" t="s">
        <v>8</v>
      </c>
      <c r="G79" s="35" t="s">
        <v>8</v>
      </c>
      <c r="H79" s="68" t="s">
        <v>8</v>
      </c>
    </row>
    <row r="80" spans="1:12" x14ac:dyDescent="0.2">
      <c r="A80" s="37" t="s">
        <v>187</v>
      </c>
      <c r="B80" s="38" t="s">
        <v>7</v>
      </c>
      <c r="C80" s="38" t="s">
        <v>190</v>
      </c>
      <c r="D80" s="39">
        <v>19.13</v>
      </c>
      <c r="E80" s="40">
        <v>305</v>
      </c>
      <c r="F80" s="63" t="s">
        <v>8</v>
      </c>
      <c r="G80" s="63" t="s">
        <v>8</v>
      </c>
      <c r="H80" s="64" t="s">
        <v>8</v>
      </c>
    </row>
    <row r="81" spans="1:8" x14ac:dyDescent="0.2">
      <c r="A81" s="27" t="s">
        <v>186</v>
      </c>
      <c r="B81" s="28" t="s">
        <v>7</v>
      </c>
      <c r="C81" s="28" t="s">
        <v>191</v>
      </c>
      <c r="D81" s="29">
        <v>19.260000000000002</v>
      </c>
      <c r="E81" s="30">
        <v>304</v>
      </c>
      <c r="F81" s="35" t="s">
        <v>8</v>
      </c>
      <c r="G81" s="35" t="s">
        <v>8</v>
      </c>
      <c r="H81" s="68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Maarten Lupker</cp:lastModifiedBy>
  <dcterms:created xsi:type="dcterms:W3CDTF">2016-03-29T12:33:23Z</dcterms:created>
  <dcterms:modified xsi:type="dcterms:W3CDTF">2017-03-14T09:47:45Z</dcterms:modified>
</cp:coreProperties>
</file>